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125"/>
  </bookViews>
  <sheets>
    <sheet name="зима весна " sheetId="1" r:id="rId1"/>
  </sheets>
  <calcPr calcId="152511"/>
</workbook>
</file>

<file path=xl/calcChain.xml><?xml version="1.0" encoding="utf-8"?>
<calcChain xmlns="http://schemas.openxmlformats.org/spreadsheetml/2006/main">
  <c r="O363" i="1" l="1"/>
  <c r="R363" i="1" s="1"/>
  <c r="U363" i="1" s="1"/>
  <c r="N363" i="1"/>
  <c r="Q363" i="1" s="1"/>
  <c r="T363" i="1" s="1"/>
  <c r="M363" i="1"/>
  <c r="P363" i="1" s="1"/>
  <c r="S363" i="1" s="1"/>
  <c r="O362" i="1"/>
  <c r="R362" i="1" s="1"/>
  <c r="U362" i="1" s="1"/>
  <c r="N362" i="1"/>
  <c r="Q362" i="1" s="1"/>
  <c r="T362" i="1" s="1"/>
  <c r="M362" i="1"/>
  <c r="P362" i="1" s="1"/>
  <c r="S362" i="1" s="1"/>
  <c r="O361" i="1"/>
  <c r="R361" i="1" s="1"/>
  <c r="U361" i="1" s="1"/>
  <c r="N361" i="1"/>
  <c r="Q361" i="1" s="1"/>
  <c r="T361" i="1" s="1"/>
  <c r="M361" i="1"/>
  <c r="P361" i="1" s="1"/>
  <c r="S361" i="1" s="1"/>
  <c r="O360" i="1"/>
  <c r="N360" i="1"/>
  <c r="M360" i="1"/>
  <c r="O359" i="1"/>
  <c r="N359" i="1"/>
  <c r="M359" i="1"/>
  <c r="O358" i="1"/>
  <c r="N358" i="1"/>
  <c r="M358" i="1"/>
  <c r="O357" i="1"/>
  <c r="N357" i="1"/>
  <c r="M357" i="1"/>
  <c r="O356" i="1"/>
  <c r="N356" i="1"/>
  <c r="M356" i="1"/>
  <c r="O355" i="1"/>
  <c r="N355" i="1"/>
  <c r="M355" i="1"/>
  <c r="O354" i="1"/>
  <c r="N354" i="1"/>
  <c r="M354" i="1"/>
  <c r="O353" i="1"/>
  <c r="N353" i="1"/>
  <c r="M353" i="1"/>
  <c r="O352" i="1"/>
  <c r="N352" i="1"/>
  <c r="M352" i="1"/>
  <c r="O351" i="1"/>
  <c r="N351" i="1"/>
  <c r="M351" i="1"/>
  <c r="O347" i="1"/>
  <c r="R347" i="1" s="1"/>
  <c r="U347" i="1" s="1"/>
  <c r="N347" i="1"/>
  <c r="Q347" i="1" s="1"/>
  <c r="T347" i="1" s="1"/>
  <c r="M347" i="1"/>
  <c r="P347" i="1" s="1"/>
  <c r="S347" i="1" s="1"/>
  <c r="O346" i="1"/>
  <c r="N346" i="1"/>
  <c r="M346" i="1"/>
  <c r="O345" i="1"/>
  <c r="N345" i="1"/>
  <c r="M345" i="1"/>
  <c r="O344" i="1"/>
  <c r="N344" i="1"/>
  <c r="M344" i="1"/>
  <c r="O343" i="1"/>
  <c r="N343" i="1"/>
  <c r="M343" i="1"/>
  <c r="O342" i="1"/>
  <c r="N342" i="1"/>
  <c r="M342" i="1"/>
  <c r="O341" i="1"/>
  <c r="N341" i="1"/>
  <c r="M341" i="1"/>
  <c r="O340" i="1"/>
  <c r="N340" i="1"/>
  <c r="M340" i="1"/>
  <c r="O339" i="1"/>
  <c r="N339" i="1"/>
  <c r="M339" i="1"/>
  <c r="O338" i="1"/>
  <c r="N338" i="1"/>
  <c r="M338" i="1"/>
  <c r="O337" i="1"/>
  <c r="N337" i="1"/>
  <c r="M337" i="1"/>
  <c r="O336" i="1"/>
  <c r="N336" i="1"/>
  <c r="M336" i="1"/>
  <c r="O335" i="1"/>
  <c r="N335" i="1"/>
  <c r="M335" i="1"/>
  <c r="O334" i="1"/>
  <c r="N334" i="1"/>
  <c r="M334" i="1"/>
  <c r="O331" i="1"/>
  <c r="R331" i="1" s="1"/>
  <c r="U331" i="1" s="1"/>
  <c r="N331" i="1"/>
  <c r="Q331" i="1" s="1"/>
  <c r="T331" i="1" s="1"/>
  <c r="M331" i="1"/>
  <c r="P331" i="1" s="1"/>
  <c r="S331" i="1" s="1"/>
  <c r="O330" i="1"/>
  <c r="N330" i="1"/>
  <c r="M330" i="1"/>
  <c r="O329" i="1"/>
  <c r="N329" i="1"/>
  <c r="M329" i="1"/>
  <c r="O328" i="1"/>
  <c r="N328" i="1"/>
  <c r="M328" i="1"/>
  <c r="O327" i="1"/>
  <c r="N327" i="1"/>
  <c r="M327" i="1"/>
  <c r="O326" i="1"/>
  <c r="N326" i="1"/>
  <c r="M326" i="1"/>
  <c r="O325" i="1"/>
  <c r="N325" i="1"/>
  <c r="M325" i="1"/>
  <c r="O324" i="1"/>
  <c r="N324" i="1"/>
  <c r="M324" i="1"/>
  <c r="O323" i="1"/>
  <c r="N323" i="1"/>
  <c r="M323" i="1"/>
  <c r="O322" i="1"/>
  <c r="N322" i="1"/>
  <c r="M322" i="1"/>
  <c r="O321" i="1"/>
  <c r="N321" i="1"/>
  <c r="M321" i="1"/>
  <c r="O320" i="1"/>
  <c r="N320" i="1"/>
  <c r="M320" i="1"/>
  <c r="O319" i="1"/>
  <c r="N319" i="1"/>
  <c r="M319" i="1"/>
  <c r="O318" i="1"/>
  <c r="N318" i="1"/>
  <c r="M318" i="1"/>
  <c r="O317" i="1"/>
  <c r="N317" i="1"/>
  <c r="M317" i="1"/>
  <c r="O316" i="1"/>
  <c r="N316" i="1"/>
  <c r="M316" i="1"/>
  <c r="O315" i="1"/>
  <c r="N315" i="1"/>
  <c r="M315" i="1"/>
  <c r="O314" i="1"/>
  <c r="N314" i="1"/>
  <c r="M314" i="1"/>
  <c r="O313" i="1"/>
  <c r="N313" i="1"/>
  <c r="M313" i="1"/>
  <c r="O312" i="1"/>
  <c r="N312" i="1"/>
  <c r="M312" i="1"/>
  <c r="O311" i="1"/>
  <c r="N311" i="1"/>
  <c r="M311" i="1"/>
  <c r="O310" i="1"/>
  <c r="N310" i="1"/>
  <c r="M310" i="1"/>
  <c r="O309" i="1"/>
  <c r="N309" i="1"/>
  <c r="M309" i="1"/>
  <c r="O306" i="1"/>
  <c r="R306" i="1" s="1"/>
  <c r="U306" i="1" s="1"/>
  <c r="N306" i="1"/>
  <c r="Q306" i="1" s="1"/>
  <c r="T306" i="1" s="1"/>
  <c r="M306" i="1"/>
  <c r="P306" i="1" s="1"/>
  <c r="S306" i="1" s="1"/>
  <c r="O305" i="1"/>
  <c r="N305" i="1"/>
  <c r="M305" i="1"/>
  <c r="O304" i="1"/>
  <c r="N304" i="1"/>
  <c r="M304" i="1"/>
  <c r="O303" i="1"/>
  <c r="N303" i="1"/>
  <c r="M303" i="1"/>
  <c r="O302" i="1"/>
  <c r="N302" i="1"/>
  <c r="M302" i="1"/>
  <c r="O301" i="1"/>
  <c r="N301" i="1"/>
  <c r="M301" i="1"/>
  <c r="O300" i="1"/>
  <c r="N300" i="1"/>
  <c r="M300" i="1"/>
  <c r="O299" i="1"/>
  <c r="N299" i="1"/>
  <c r="M299" i="1"/>
  <c r="O298" i="1"/>
  <c r="N298" i="1"/>
  <c r="M298" i="1"/>
  <c r="O297" i="1"/>
  <c r="N297" i="1"/>
  <c r="M297" i="1"/>
  <c r="O296" i="1"/>
  <c r="N296" i="1"/>
  <c r="M296" i="1"/>
  <c r="O295" i="1"/>
  <c r="N295" i="1"/>
  <c r="M295" i="1"/>
  <c r="O294" i="1"/>
  <c r="N294" i="1"/>
  <c r="M294" i="1"/>
  <c r="O291" i="1"/>
  <c r="R291" i="1" s="1"/>
  <c r="U291" i="1" s="1"/>
  <c r="N291" i="1"/>
  <c r="Q291" i="1" s="1"/>
  <c r="T291" i="1" s="1"/>
  <c r="M291" i="1"/>
  <c r="P291" i="1" s="1"/>
  <c r="S291" i="1" s="1"/>
  <c r="O290" i="1"/>
  <c r="N290" i="1"/>
  <c r="M290" i="1"/>
  <c r="O289" i="1"/>
  <c r="N289" i="1"/>
  <c r="M289" i="1"/>
  <c r="O288" i="1"/>
  <c r="N288" i="1"/>
  <c r="M288" i="1"/>
  <c r="O287" i="1"/>
  <c r="N287" i="1"/>
  <c r="M287" i="1"/>
  <c r="O286" i="1"/>
  <c r="N286" i="1"/>
  <c r="M286" i="1"/>
  <c r="O285" i="1"/>
  <c r="N285" i="1"/>
  <c r="M285" i="1"/>
  <c r="O284" i="1"/>
  <c r="N284" i="1"/>
  <c r="M284" i="1"/>
  <c r="O283" i="1"/>
  <c r="N283" i="1"/>
  <c r="M283" i="1"/>
  <c r="O282" i="1"/>
  <c r="N282" i="1"/>
  <c r="M282" i="1"/>
  <c r="O281" i="1"/>
  <c r="N281" i="1"/>
  <c r="M281" i="1"/>
  <c r="O280" i="1"/>
  <c r="N280" i="1"/>
  <c r="M280" i="1"/>
  <c r="O276" i="1"/>
  <c r="R276" i="1" s="1"/>
  <c r="U276" i="1" s="1"/>
  <c r="N276" i="1"/>
  <c r="Q276" i="1" s="1"/>
  <c r="T276" i="1" s="1"/>
  <c r="M276" i="1"/>
  <c r="P276" i="1" s="1"/>
  <c r="S276" i="1" s="1"/>
  <c r="O275" i="1"/>
  <c r="N275" i="1"/>
  <c r="M275" i="1"/>
  <c r="O274" i="1"/>
  <c r="N274" i="1"/>
  <c r="M274" i="1"/>
  <c r="O273" i="1"/>
  <c r="N273" i="1"/>
  <c r="M273" i="1"/>
  <c r="O272" i="1"/>
  <c r="N272" i="1"/>
  <c r="M272" i="1"/>
  <c r="O271" i="1"/>
  <c r="N271" i="1"/>
  <c r="M271" i="1"/>
  <c r="O270" i="1"/>
  <c r="N270" i="1"/>
  <c r="M270" i="1"/>
  <c r="O269" i="1"/>
  <c r="N269" i="1"/>
  <c r="M269" i="1"/>
  <c r="O268" i="1"/>
  <c r="N268" i="1"/>
  <c r="M268" i="1"/>
  <c r="O267" i="1"/>
  <c r="N267" i="1"/>
  <c r="M267" i="1"/>
  <c r="O266" i="1"/>
  <c r="N266" i="1"/>
  <c r="M266" i="1"/>
  <c r="O265" i="1"/>
  <c r="N265" i="1"/>
  <c r="M265" i="1"/>
  <c r="O264" i="1"/>
  <c r="N264" i="1"/>
  <c r="M264" i="1"/>
  <c r="O263" i="1"/>
  <c r="N263" i="1"/>
  <c r="M263" i="1"/>
  <c r="O262" i="1"/>
  <c r="N262" i="1"/>
  <c r="M262" i="1"/>
  <c r="O261" i="1"/>
  <c r="N261" i="1"/>
  <c r="M261" i="1"/>
  <c r="O260" i="1"/>
  <c r="N260" i="1"/>
  <c r="M260" i="1"/>
  <c r="O259" i="1"/>
  <c r="N259" i="1"/>
  <c r="M259" i="1"/>
  <c r="O258" i="1"/>
  <c r="N258" i="1"/>
  <c r="M258" i="1"/>
  <c r="O257" i="1"/>
  <c r="N257" i="1"/>
  <c r="M257" i="1"/>
  <c r="O256" i="1"/>
  <c r="N256" i="1"/>
  <c r="M256" i="1"/>
  <c r="O255" i="1"/>
  <c r="N255" i="1"/>
  <c r="M255" i="1"/>
  <c r="O254" i="1"/>
  <c r="N254" i="1"/>
  <c r="M254" i="1"/>
  <c r="O253" i="1"/>
  <c r="N253" i="1"/>
  <c r="M253" i="1"/>
  <c r="O252" i="1"/>
  <c r="N252" i="1"/>
  <c r="M252" i="1"/>
  <c r="O251" i="1"/>
  <c r="N251" i="1"/>
  <c r="M251" i="1"/>
  <c r="O250" i="1"/>
  <c r="N250" i="1"/>
  <c r="M250" i="1"/>
  <c r="O246" i="1"/>
  <c r="R246" i="1" s="1"/>
  <c r="U246" i="1" s="1"/>
  <c r="N246" i="1"/>
  <c r="Q246" i="1" s="1"/>
  <c r="T246" i="1" s="1"/>
  <c r="M246" i="1"/>
  <c r="P246" i="1" s="1"/>
  <c r="S246" i="1" s="1"/>
  <c r="O245" i="1"/>
  <c r="N245" i="1"/>
  <c r="M245" i="1"/>
  <c r="O244" i="1"/>
  <c r="N244" i="1"/>
  <c r="M244" i="1"/>
  <c r="O243" i="1"/>
  <c r="N243" i="1"/>
  <c r="M243" i="1"/>
  <c r="O242" i="1"/>
  <c r="N242" i="1"/>
  <c r="M242" i="1"/>
  <c r="O241" i="1"/>
  <c r="N241" i="1"/>
  <c r="M241" i="1"/>
  <c r="O240" i="1"/>
  <c r="N240" i="1"/>
  <c r="M240" i="1"/>
  <c r="O239" i="1"/>
  <c r="N239" i="1"/>
  <c r="M239" i="1"/>
  <c r="O238" i="1"/>
  <c r="N238" i="1"/>
  <c r="M238" i="1"/>
  <c r="O237" i="1"/>
  <c r="N237" i="1"/>
  <c r="M237" i="1"/>
  <c r="O236" i="1"/>
  <c r="N236" i="1"/>
  <c r="M236" i="1"/>
  <c r="O235" i="1"/>
  <c r="N235" i="1"/>
  <c r="M235" i="1"/>
  <c r="O234" i="1"/>
  <c r="N234" i="1"/>
  <c r="M234" i="1"/>
  <c r="O233" i="1"/>
  <c r="N233" i="1"/>
  <c r="M233" i="1"/>
  <c r="O232" i="1"/>
  <c r="N232" i="1"/>
  <c r="M232" i="1"/>
  <c r="O229" i="1"/>
  <c r="R229" i="1" s="1"/>
  <c r="U229" i="1" s="1"/>
  <c r="N229" i="1"/>
  <c r="Q229" i="1" s="1"/>
  <c r="T229" i="1" s="1"/>
  <c r="M229" i="1"/>
  <c r="P229" i="1" s="1"/>
  <c r="S229" i="1" s="1"/>
  <c r="O228" i="1"/>
  <c r="R228" i="1" s="1"/>
  <c r="U228" i="1" s="1"/>
  <c r="N228" i="1"/>
  <c r="Q228" i="1" s="1"/>
  <c r="T228" i="1" s="1"/>
  <c r="M228" i="1"/>
  <c r="P228" i="1" s="1"/>
  <c r="S228" i="1" s="1"/>
  <c r="O227" i="1"/>
  <c r="R227" i="1" s="1"/>
  <c r="U227" i="1" s="1"/>
  <c r="N227" i="1"/>
  <c r="Q227" i="1" s="1"/>
  <c r="T227" i="1" s="1"/>
  <c r="M227" i="1"/>
  <c r="P227" i="1" s="1"/>
  <c r="S227" i="1" s="1"/>
  <c r="O226" i="1"/>
  <c r="N226" i="1"/>
  <c r="M226" i="1"/>
  <c r="O225" i="1"/>
  <c r="N225" i="1"/>
  <c r="M225" i="1"/>
  <c r="O224" i="1"/>
  <c r="N224" i="1"/>
  <c r="M224" i="1"/>
  <c r="O223" i="1"/>
  <c r="N223" i="1"/>
  <c r="M223" i="1"/>
  <c r="O222" i="1"/>
  <c r="N222" i="1"/>
  <c r="M222" i="1"/>
  <c r="O221" i="1"/>
  <c r="N221" i="1"/>
  <c r="M221" i="1"/>
  <c r="O220" i="1"/>
  <c r="N220" i="1"/>
  <c r="M220" i="1"/>
  <c r="O219" i="1"/>
  <c r="N219" i="1"/>
  <c r="M219" i="1"/>
  <c r="O218" i="1"/>
  <c r="N218" i="1"/>
  <c r="M218" i="1"/>
  <c r="O217" i="1"/>
  <c r="N217" i="1"/>
  <c r="M217" i="1"/>
  <c r="O214" i="1"/>
  <c r="R214" i="1" s="1"/>
  <c r="U214" i="1" s="1"/>
  <c r="N214" i="1"/>
  <c r="Q214" i="1" s="1"/>
  <c r="T214" i="1" s="1"/>
  <c r="M214" i="1"/>
  <c r="P214" i="1" s="1"/>
  <c r="S214" i="1" s="1"/>
  <c r="O213" i="1"/>
  <c r="N213" i="1"/>
  <c r="M213" i="1"/>
  <c r="O212" i="1"/>
  <c r="N212" i="1"/>
  <c r="M212" i="1"/>
  <c r="O211" i="1"/>
  <c r="N211" i="1"/>
  <c r="M211" i="1"/>
  <c r="O210" i="1"/>
  <c r="N210" i="1"/>
  <c r="M210" i="1"/>
  <c r="O209" i="1"/>
  <c r="N209" i="1"/>
  <c r="M209" i="1"/>
  <c r="O208" i="1"/>
  <c r="N208" i="1"/>
  <c r="M208" i="1"/>
  <c r="O207" i="1"/>
  <c r="N207" i="1"/>
  <c r="M207" i="1"/>
  <c r="O206" i="1"/>
  <c r="N206" i="1"/>
  <c r="M206" i="1"/>
  <c r="O205" i="1"/>
  <c r="N205" i="1"/>
  <c r="M205" i="1"/>
  <c r="O204" i="1"/>
  <c r="N204" i="1"/>
  <c r="M204" i="1"/>
  <c r="O203" i="1"/>
  <c r="N203" i="1"/>
  <c r="M203" i="1"/>
  <c r="O202" i="1"/>
  <c r="N202" i="1"/>
  <c r="Q202" i="1" s="1"/>
  <c r="T202" i="1" s="1"/>
  <c r="M202" i="1"/>
  <c r="O199" i="1"/>
  <c r="N199" i="1"/>
  <c r="M199" i="1"/>
  <c r="O198" i="1"/>
  <c r="N198" i="1"/>
  <c r="M198" i="1"/>
  <c r="O197" i="1"/>
  <c r="N197" i="1"/>
  <c r="M197" i="1"/>
  <c r="O196" i="1"/>
  <c r="R196" i="1" s="1"/>
  <c r="U196" i="1" s="1"/>
  <c r="N196" i="1"/>
  <c r="Q196" i="1" s="1"/>
  <c r="T196" i="1" s="1"/>
  <c r="M196" i="1"/>
  <c r="P196" i="1" s="1"/>
  <c r="S196" i="1" s="1"/>
  <c r="O195" i="1"/>
  <c r="N195" i="1"/>
  <c r="M195" i="1"/>
  <c r="O194" i="1"/>
  <c r="N194" i="1"/>
  <c r="M194" i="1"/>
  <c r="O193" i="1"/>
  <c r="N193" i="1"/>
  <c r="M193" i="1"/>
  <c r="O192" i="1"/>
  <c r="N192" i="1"/>
  <c r="M192" i="1"/>
  <c r="O191" i="1"/>
  <c r="N191" i="1"/>
  <c r="M191" i="1"/>
  <c r="O190" i="1"/>
  <c r="N190" i="1"/>
  <c r="M190" i="1"/>
  <c r="O189" i="1"/>
  <c r="N189" i="1"/>
  <c r="M189" i="1"/>
  <c r="O188" i="1"/>
  <c r="N188" i="1"/>
  <c r="M188" i="1"/>
  <c r="O184" i="1"/>
  <c r="R184" i="1" s="1"/>
  <c r="U184" i="1" s="1"/>
  <c r="N184" i="1"/>
  <c r="Q184" i="1" s="1"/>
  <c r="T184" i="1" s="1"/>
  <c r="M184" i="1"/>
  <c r="P184" i="1" s="1"/>
  <c r="S184" i="1" s="1"/>
  <c r="O183" i="1"/>
  <c r="R183" i="1" s="1"/>
  <c r="U183" i="1" s="1"/>
  <c r="N183" i="1"/>
  <c r="Q183" i="1" s="1"/>
  <c r="T183" i="1" s="1"/>
  <c r="M183" i="1"/>
  <c r="P183" i="1" s="1"/>
  <c r="S183" i="1" s="1"/>
  <c r="O182" i="1"/>
  <c r="R182" i="1" s="1"/>
  <c r="U182" i="1" s="1"/>
  <c r="N182" i="1"/>
  <c r="Q182" i="1" s="1"/>
  <c r="T182" i="1" s="1"/>
  <c r="M182" i="1"/>
  <c r="P182" i="1" s="1"/>
  <c r="S182" i="1" s="1"/>
  <c r="O181" i="1"/>
  <c r="N181" i="1"/>
  <c r="M181" i="1"/>
  <c r="O180" i="1"/>
  <c r="N180" i="1"/>
  <c r="M180" i="1"/>
  <c r="O179" i="1"/>
  <c r="N179" i="1"/>
  <c r="M179" i="1"/>
  <c r="O178" i="1"/>
  <c r="N178" i="1"/>
  <c r="M178" i="1"/>
  <c r="O177" i="1"/>
  <c r="N177" i="1"/>
  <c r="M177" i="1"/>
  <c r="O176" i="1"/>
  <c r="N176" i="1"/>
  <c r="M176" i="1"/>
  <c r="O175" i="1"/>
  <c r="N175" i="1"/>
  <c r="M175" i="1"/>
  <c r="O174" i="1"/>
  <c r="N174" i="1"/>
  <c r="M174" i="1"/>
  <c r="O173" i="1"/>
  <c r="N173" i="1"/>
  <c r="M173" i="1"/>
  <c r="O172" i="1"/>
  <c r="N172" i="1"/>
  <c r="M172" i="1"/>
  <c r="O168" i="1"/>
  <c r="R168" i="1" s="1"/>
  <c r="U168" i="1" s="1"/>
  <c r="N168" i="1"/>
  <c r="Q168" i="1" s="1"/>
  <c r="T168" i="1" s="1"/>
  <c r="M168" i="1"/>
  <c r="P168" i="1" s="1"/>
  <c r="S168" i="1" s="1"/>
  <c r="O167" i="1"/>
  <c r="N167" i="1"/>
  <c r="M167" i="1"/>
  <c r="O166" i="1"/>
  <c r="N166" i="1"/>
  <c r="M166" i="1"/>
  <c r="O165" i="1"/>
  <c r="N165" i="1"/>
  <c r="M165" i="1"/>
  <c r="O164" i="1"/>
  <c r="N164" i="1"/>
  <c r="M164" i="1"/>
  <c r="O163" i="1"/>
  <c r="N163" i="1"/>
  <c r="M163" i="1"/>
  <c r="O162" i="1"/>
  <c r="N162" i="1"/>
  <c r="M162" i="1"/>
  <c r="O161" i="1"/>
  <c r="N161" i="1"/>
  <c r="M161" i="1"/>
  <c r="O160" i="1"/>
  <c r="N160" i="1"/>
  <c r="M160" i="1"/>
  <c r="O159" i="1"/>
  <c r="N159" i="1"/>
  <c r="M159" i="1"/>
  <c r="O158" i="1"/>
  <c r="N158" i="1"/>
  <c r="M158" i="1"/>
  <c r="O157" i="1"/>
  <c r="N157" i="1"/>
  <c r="M157" i="1"/>
  <c r="O156" i="1"/>
  <c r="N156" i="1"/>
  <c r="M156" i="1"/>
  <c r="O153" i="1"/>
  <c r="R153" i="1" s="1"/>
  <c r="U153" i="1" s="1"/>
  <c r="N153" i="1"/>
  <c r="Q153" i="1" s="1"/>
  <c r="T153" i="1" s="1"/>
  <c r="M153" i="1"/>
  <c r="P153" i="1" s="1"/>
  <c r="S153" i="1" s="1"/>
  <c r="O152" i="1"/>
  <c r="N152" i="1"/>
  <c r="M152" i="1"/>
  <c r="O151" i="1"/>
  <c r="N151" i="1"/>
  <c r="M151" i="1"/>
  <c r="O150" i="1"/>
  <c r="N150" i="1"/>
  <c r="M150" i="1"/>
  <c r="O149" i="1"/>
  <c r="N149" i="1"/>
  <c r="M149" i="1"/>
  <c r="O148" i="1"/>
  <c r="N148" i="1"/>
  <c r="M148" i="1"/>
  <c r="O147" i="1"/>
  <c r="N147" i="1"/>
  <c r="M147" i="1"/>
  <c r="O146" i="1"/>
  <c r="N146" i="1"/>
  <c r="M146" i="1"/>
  <c r="O145" i="1"/>
  <c r="N145" i="1"/>
  <c r="M145" i="1"/>
  <c r="O144" i="1"/>
  <c r="N144" i="1"/>
  <c r="M144" i="1"/>
  <c r="O143" i="1"/>
  <c r="N143" i="1"/>
  <c r="M143" i="1"/>
  <c r="O142" i="1"/>
  <c r="N142" i="1"/>
  <c r="M142" i="1"/>
  <c r="O141" i="1"/>
  <c r="N141" i="1"/>
  <c r="M141" i="1"/>
  <c r="O140" i="1"/>
  <c r="N140" i="1"/>
  <c r="M140" i="1"/>
  <c r="O139" i="1"/>
  <c r="N139" i="1"/>
  <c r="M139" i="1"/>
  <c r="O138" i="1"/>
  <c r="N138" i="1"/>
  <c r="M138" i="1"/>
  <c r="O137" i="1"/>
  <c r="N137" i="1"/>
  <c r="M137" i="1"/>
  <c r="O136" i="1"/>
  <c r="N136" i="1"/>
  <c r="M136" i="1"/>
  <c r="O135" i="1"/>
  <c r="N135" i="1"/>
  <c r="M135" i="1"/>
  <c r="O134" i="1"/>
  <c r="N134" i="1"/>
  <c r="M134" i="1"/>
  <c r="O133" i="1"/>
  <c r="N133" i="1"/>
  <c r="M133" i="1"/>
  <c r="O132" i="1"/>
  <c r="N132" i="1"/>
  <c r="M132" i="1"/>
  <c r="O131" i="1"/>
  <c r="N131" i="1"/>
  <c r="M131" i="1"/>
  <c r="O130" i="1"/>
  <c r="N130" i="1"/>
  <c r="M130" i="1"/>
  <c r="O127" i="1"/>
  <c r="R127" i="1" s="1"/>
  <c r="U127" i="1" s="1"/>
  <c r="N127" i="1"/>
  <c r="Q127" i="1" s="1"/>
  <c r="T127" i="1" s="1"/>
  <c r="M127" i="1"/>
  <c r="P127" i="1" s="1"/>
  <c r="S127" i="1" s="1"/>
  <c r="O126" i="1"/>
  <c r="N126" i="1"/>
  <c r="M126" i="1"/>
  <c r="O125" i="1"/>
  <c r="N125" i="1"/>
  <c r="M125" i="1"/>
  <c r="O124" i="1"/>
  <c r="N124" i="1"/>
  <c r="M124" i="1"/>
  <c r="O123" i="1"/>
  <c r="N123" i="1"/>
  <c r="M123" i="1"/>
  <c r="O122" i="1"/>
  <c r="N122" i="1"/>
  <c r="M122" i="1"/>
  <c r="O121" i="1"/>
  <c r="N121" i="1"/>
  <c r="M121" i="1"/>
  <c r="O120" i="1"/>
  <c r="N120" i="1"/>
  <c r="M120" i="1"/>
  <c r="O119" i="1"/>
  <c r="N119" i="1"/>
  <c r="M119" i="1"/>
  <c r="O118" i="1"/>
  <c r="N118" i="1"/>
  <c r="M118" i="1"/>
  <c r="O117" i="1"/>
  <c r="N117" i="1"/>
  <c r="M117" i="1"/>
  <c r="O116" i="1"/>
  <c r="N116" i="1"/>
  <c r="M116" i="1"/>
  <c r="O115" i="1"/>
  <c r="N115" i="1"/>
  <c r="M115" i="1"/>
  <c r="O112" i="1"/>
  <c r="R112" i="1" s="1"/>
  <c r="U112" i="1" s="1"/>
  <c r="N112" i="1"/>
  <c r="Q112" i="1" s="1"/>
  <c r="T112" i="1" s="1"/>
  <c r="M112" i="1"/>
  <c r="P112" i="1" s="1"/>
  <c r="S112" i="1" s="1"/>
  <c r="O111" i="1"/>
  <c r="N111" i="1"/>
  <c r="M111" i="1"/>
  <c r="O110" i="1"/>
  <c r="N110" i="1"/>
  <c r="M110" i="1"/>
  <c r="O109" i="1"/>
  <c r="N109" i="1"/>
  <c r="M109" i="1"/>
  <c r="O108" i="1"/>
  <c r="N108" i="1"/>
  <c r="M108" i="1"/>
  <c r="O107" i="1"/>
  <c r="N107" i="1"/>
  <c r="M107" i="1"/>
  <c r="O106" i="1"/>
  <c r="N106" i="1"/>
  <c r="M106" i="1"/>
  <c r="O105" i="1"/>
  <c r="N105" i="1"/>
  <c r="M105" i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97" i="1"/>
  <c r="R97" i="1" s="1"/>
  <c r="U97" i="1" s="1"/>
  <c r="N97" i="1"/>
  <c r="Q97" i="1" s="1"/>
  <c r="T97" i="1" s="1"/>
  <c r="M97" i="1"/>
  <c r="P97" i="1" s="1"/>
  <c r="S97" i="1" s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1" i="1"/>
  <c r="R71" i="1" s="1"/>
  <c r="U71" i="1" s="1"/>
  <c r="N71" i="1"/>
  <c r="Q71" i="1" s="1"/>
  <c r="T71" i="1" s="1"/>
  <c r="M71" i="1"/>
  <c r="P71" i="1" s="1"/>
  <c r="S71" i="1" s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5" i="1"/>
  <c r="R55" i="1" s="1"/>
  <c r="U55" i="1" s="1"/>
  <c r="N55" i="1"/>
  <c r="Q55" i="1" s="1"/>
  <c r="T55" i="1" s="1"/>
  <c r="M55" i="1"/>
  <c r="P55" i="1" s="1"/>
  <c r="S55" i="1" s="1"/>
  <c r="O54" i="1"/>
  <c r="R54" i="1" s="1"/>
  <c r="U54" i="1" s="1"/>
  <c r="N54" i="1"/>
  <c r="Q54" i="1" s="1"/>
  <c r="T54" i="1" s="1"/>
  <c r="M54" i="1"/>
  <c r="P54" i="1" s="1"/>
  <c r="S54" i="1" s="1"/>
  <c r="O53" i="1"/>
  <c r="R53" i="1" s="1"/>
  <c r="U53" i="1" s="1"/>
  <c r="N53" i="1"/>
  <c r="Q53" i="1" s="1"/>
  <c r="T53" i="1" s="1"/>
  <c r="M53" i="1"/>
  <c r="P53" i="1" s="1"/>
  <c r="S53" i="1" s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0" i="1"/>
  <c r="R40" i="1" s="1"/>
  <c r="U40" i="1" s="1"/>
  <c r="N40" i="1"/>
  <c r="Q40" i="1" s="1"/>
  <c r="T40" i="1" s="1"/>
  <c r="M40" i="1"/>
  <c r="P40" i="1" s="1"/>
  <c r="S40" i="1" s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4" i="1"/>
  <c r="N24" i="1"/>
  <c r="M24" i="1"/>
  <c r="O23" i="1"/>
  <c r="N23" i="1"/>
  <c r="M23" i="1"/>
  <c r="O22" i="1"/>
  <c r="N22" i="1"/>
  <c r="M22" i="1"/>
  <c r="O21" i="1"/>
  <c r="R21" i="1" s="1"/>
  <c r="U21" i="1" s="1"/>
  <c r="N21" i="1"/>
  <c r="Q21" i="1" s="1"/>
  <c r="T21" i="1" s="1"/>
  <c r="M21" i="1"/>
  <c r="P21" i="1" s="1"/>
  <c r="S21" i="1" s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Q286" i="1" l="1"/>
  <c r="T286" i="1" s="1"/>
  <c r="P82" i="1"/>
  <c r="S82" i="1" s="1"/>
  <c r="Q82" i="1"/>
  <c r="T82" i="1" s="1"/>
  <c r="R188" i="1"/>
  <c r="U188" i="1" s="1"/>
  <c r="Q328" i="1"/>
  <c r="T328" i="1" s="1"/>
  <c r="P211" i="1"/>
  <c r="S211" i="1" s="1"/>
  <c r="P294" i="1"/>
  <c r="S294" i="1" s="1"/>
  <c r="P193" i="1"/>
  <c r="S193" i="1" s="1"/>
  <c r="P197" i="1"/>
  <c r="S197" i="1" s="1"/>
  <c r="R211" i="1"/>
  <c r="U211" i="1" s="1"/>
  <c r="R137" i="1"/>
  <c r="U137" i="1" s="1"/>
  <c r="R179" i="1"/>
  <c r="U179" i="1" s="1"/>
  <c r="Q28" i="1"/>
  <c r="T28" i="1" s="1"/>
  <c r="R115" i="1"/>
  <c r="U115" i="1" s="1"/>
  <c r="R156" i="1"/>
  <c r="U156" i="1" s="1"/>
  <c r="R165" i="1"/>
  <c r="U165" i="1" s="1"/>
  <c r="P328" i="1"/>
  <c r="S328" i="1" s="1"/>
  <c r="P74" i="1"/>
  <c r="S74" i="1" s="1"/>
  <c r="Q150" i="1"/>
  <c r="T150" i="1" s="1"/>
  <c r="R316" i="1"/>
  <c r="U316" i="1" s="1"/>
  <c r="P22" i="1"/>
  <c r="S22" i="1" s="1"/>
  <c r="P37" i="1"/>
  <c r="S37" i="1" s="1"/>
  <c r="P263" i="1"/>
  <c r="S263" i="1" s="1"/>
  <c r="R303" i="1"/>
  <c r="U303" i="1" s="1"/>
  <c r="P18" i="1"/>
  <c r="S18" i="1" s="1"/>
  <c r="R64" i="1"/>
  <c r="U64" i="1" s="1"/>
  <c r="Q74" i="1"/>
  <c r="T74" i="1" s="1"/>
  <c r="R18" i="1"/>
  <c r="U18" i="1" s="1"/>
  <c r="Q69" i="1"/>
  <c r="T69" i="1" s="1"/>
  <c r="Q309" i="1"/>
  <c r="T309" i="1" s="1"/>
  <c r="Q64" i="1"/>
  <c r="T64" i="1" s="1"/>
  <c r="Q43" i="1"/>
  <c r="T43" i="1" s="1"/>
  <c r="P224" i="1"/>
  <c r="S224" i="1" s="1"/>
  <c r="Q124" i="1"/>
  <c r="T124" i="1" s="1"/>
  <c r="Q137" i="1"/>
  <c r="T137" i="1" s="1"/>
  <c r="Q179" i="1"/>
  <c r="T179" i="1" s="1"/>
  <c r="R340" i="1"/>
  <c r="U340" i="1" s="1"/>
  <c r="R197" i="1"/>
  <c r="U197" i="1" s="1"/>
  <c r="R351" i="1"/>
  <c r="U351" i="1" s="1"/>
  <c r="R37" i="1"/>
  <c r="U37" i="1" s="1"/>
  <c r="R110" i="1"/>
  <c r="U110" i="1" s="1"/>
  <c r="P179" i="1"/>
  <c r="S179" i="1" s="1"/>
  <c r="P273" i="1"/>
  <c r="S273" i="1" s="1"/>
  <c r="R286" i="1"/>
  <c r="U286" i="1" s="1"/>
  <c r="R334" i="1"/>
  <c r="R345" i="1"/>
  <c r="U345" i="1" s="1"/>
  <c r="P107" i="1"/>
  <c r="S107" i="1" s="1"/>
  <c r="P297" i="1"/>
  <c r="S297" i="1" s="1"/>
  <c r="R94" i="1"/>
  <c r="U94" i="1" s="1"/>
  <c r="Q107" i="1"/>
  <c r="T107" i="1" s="1"/>
  <c r="Q115" i="1"/>
  <c r="T115" i="1" s="1"/>
  <c r="R263" i="1"/>
  <c r="U263" i="1" s="1"/>
  <c r="Q297" i="1"/>
  <c r="T297" i="1" s="1"/>
  <c r="Q334" i="1"/>
  <c r="T334" i="1" s="1"/>
  <c r="R22" i="1"/>
  <c r="U22" i="1" s="1"/>
  <c r="R31" i="1"/>
  <c r="U31" i="1" s="1"/>
  <c r="R107" i="1"/>
  <c r="U107" i="1" s="1"/>
  <c r="Q238" i="1"/>
  <c r="T238" i="1" s="1"/>
  <c r="Q243" i="1"/>
  <c r="T243" i="1" s="1"/>
  <c r="Q250" i="1"/>
  <c r="Q258" i="1"/>
  <c r="T258" i="1" s="1"/>
  <c r="Q303" i="1"/>
  <c r="T303" i="1" s="1"/>
  <c r="P28" i="1"/>
  <c r="S28" i="1" s="1"/>
  <c r="P150" i="1"/>
  <c r="S150" i="1" s="1"/>
  <c r="Q280" i="1"/>
  <c r="T280" i="1" s="1"/>
  <c r="P289" i="1"/>
  <c r="S289" i="1" s="1"/>
  <c r="R84" i="1"/>
  <c r="U84" i="1" s="1"/>
  <c r="P188" i="1"/>
  <c r="S188" i="1" s="1"/>
  <c r="P232" i="1"/>
  <c r="S232" i="1" s="1"/>
  <c r="R280" i="1"/>
  <c r="Q340" i="1"/>
  <c r="T340" i="1" s="1"/>
  <c r="Q232" i="1"/>
  <c r="T232" i="1" s="1"/>
  <c r="R289" i="1"/>
  <c r="U289" i="1" s="1"/>
  <c r="Q37" i="1"/>
  <c r="T37" i="1" s="1"/>
  <c r="R82" i="1"/>
  <c r="U82" i="1" s="1"/>
  <c r="Q140" i="1"/>
  <c r="T140" i="1" s="1"/>
  <c r="Q160" i="1"/>
  <c r="T160" i="1" s="1"/>
  <c r="Q165" i="1"/>
  <c r="T165" i="1" s="1"/>
  <c r="Q224" i="1"/>
  <c r="T224" i="1" s="1"/>
  <c r="Q316" i="1"/>
  <c r="T316" i="1" s="1"/>
  <c r="Q345" i="1"/>
  <c r="T345" i="1" s="1"/>
  <c r="Q351" i="1"/>
  <c r="T351" i="1" s="1"/>
  <c r="Q22" i="1"/>
  <c r="T22" i="1" s="1"/>
  <c r="Q18" i="1"/>
  <c r="T18" i="1" s="1"/>
  <c r="Q94" i="1"/>
  <c r="T94" i="1" s="1"/>
  <c r="P110" i="1"/>
  <c r="S110" i="1" s="1"/>
  <c r="P316" i="1"/>
  <c r="S316" i="1" s="1"/>
  <c r="P94" i="1"/>
  <c r="S94" i="1" s="1"/>
  <c r="P115" i="1"/>
  <c r="Q172" i="1"/>
  <c r="R28" i="1"/>
  <c r="U28" i="1" s="1"/>
  <c r="R69" i="1"/>
  <c r="U69" i="1" s="1"/>
  <c r="P156" i="1"/>
  <c r="S156" i="1" s="1"/>
  <c r="R172" i="1"/>
  <c r="R185" i="1" s="1"/>
  <c r="R238" i="1"/>
  <c r="U238" i="1" s="1"/>
  <c r="R243" i="1"/>
  <c r="U243" i="1" s="1"/>
  <c r="P286" i="1"/>
  <c r="S286" i="1" s="1"/>
  <c r="Q289" i="1"/>
  <c r="T289" i="1" s="1"/>
  <c r="R297" i="1"/>
  <c r="U297" i="1" s="1"/>
  <c r="R309" i="1"/>
  <c r="U309" i="1" s="1"/>
  <c r="P118" i="1"/>
  <c r="S118" i="1" s="1"/>
  <c r="R118" i="1"/>
  <c r="U118" i="1" s="1"/>
  <c r="R130" i="1"/>
  <c r="U130" i="1" s="1"/>
  <c r="R150" i="1"/>
  <c r="U150" i="1" s="1"/>
  <c r="P217" i="1"/>
  <c r="P230" i="1" s="1"/>
  <c r="Q294" i="1"/>
  <c r="T294" i="1" s="1"/>
  <c r="P334" i="1"/>
  <c r="P58" i="1"/>
  <c r="P50" i="1"/>
  <c r="S50" i="1" s="1"/>
  <c r="Q58" i="1"/>
  <c r="T58" i="1" s="1"/>
  <c r="P69" i="1"/>
  <c r="S69" i="1" s="1"/>
  <c r="Q217" i="1"/>
  <c r="P250" i="1"/>
  <c r="S250" i="1" s="1"/>
  <c r="P258" i="1"/>
  <c r="S258" i="1" s="1"/>
  <c r="Q273" i="1"/>
  <c r="T273" i="1" s="1"/>
  <c r="R294" i="1"/>
  <c r="U294" i="1" s="1"/>
  <c r="R328" i="1"/>
  <c r="U328" i="1" s="1"/>
  <c r="P345" i="1"/>
  <c r="S345" i="1" s="1"/>
  <c r="R74" i="1"/>
  <c r="Q50" i="1"/>
  <c r="T50" i="1" s="1"/>
  <c r="P101" i="1"/>
  <c r="Q156" i="1"/>
  <c r="T156" i="1" s="1"/>
  <c r="P205" i="1"/>
  <c r="S205" i="1" s="1"/>
  <c r="Q193" i="1"/>
  <c r="T193" i="1" s="1"/>
  <c r="P13" i="1"/>
  <c r="S13" i="1" s="1"/>
  <c r="R50" i="1"/>
  <c r="U50" i="1" s="1"/>
  <c r="P84" i="1"/>
  <c r="S84" i="1" s="1"/>
  <c r="Q101" i="1"/>
  <c r="T101" i="1" s="1"/>
  <c r="R193" i="1"/>
  <c r="U193" i="1" s="1"/>
  <c r="Q205" i="1"/>
  <c r="T205" i="1" s="1"/>
  <c r="T215" i="1" s="1"/>
  <c r="R224" i="1"/>
  <c r="U224" i="1" s="1"/>
  <c r="R250" i="1"/>
  <c r="U250" i="1" s="1"/>
  <c r="R258" i="1"/>
  <c r="U258" i="1" s="1"/>
  <c r="P280" i="1"/>
  <c r="P303" i="1"/>
  <c r="S303" i="1" s="1"/>
  <c r="R58" i="1"/>
  <c r="U58" i="1" s="1"/>
  <c r="P160" i="1"/>
  <c r="S160" i="1" s="1"/>
  <c r="R217" i="1"/>
  <c r="U217" i="1" s="1"/>
  <c r="Q13" i="1"/>
  <c r="T13" i="1" s="1"/>
  <c r="P31" i="1"/>
  <c r="S31" i="1" s="1"/>
  <c r="R101" i="1"/>
  <c r="U101" i="1" s="1"/>
  <c r="U113" i="1" s="1"/>
  <c r="P124" i="1"/>
  <c r="S124" i="1" s="1"/>
  <c r="P130" i="1"/>
  <c r="S130" i="1" s="1"/>
  <c r="P137" i="1"/>
  <c r="S137" i="1" s="1"/>
  <c r="P140" i="1"/>
  <c r="S140" i="1" s="1"/>
  <c r="R160" i="1"/>
  <c r="U160" i="1" s="1"/>
  <c r="P202" i="1"/>
  <c r="S202" i="1" s="1"/>
  <c r="R205" i="1"/>
  <c r="U205" i="1" s="1"/>
  <c r="R232" i="1"/>
  <c r="U232" i="1" s="1"/>
  <c r="P319" i="1"/>
  <c r="S319" i="1" s="1"/>
  <c r="R13" i="1"/>
  <c r="U13" i="1" s="1"/>
  <c r="Q31" i="1"/>
  <c r="T31" i="1" s="1"/>
  <c r="Q84" i="1"/>
  <c r="T84" i="1" s="1"/>
  <c r="P238" i="1"/>
  <c r="S238" i="1" s="1"/>
  <c r="Q263" i="1"/>
  <c r="T263" i="1" s="1"/>
  <c r="Q319" i="1"/>
  <c r="T319" i="1" s="1"/>
  <c r="P358" i="1"/>
  <c r="S358" i="1" s="1"/>
  <c r="R43" i="1"/>
  <c r="P64" i="1"/>
  <c r="S64" i="1" s="1"/>
  <c r="R124" i="1"/>
  <c r="U124" i="1" s="1"/>
  <c r="R140" i="1"/>
  <c r="U140" i="1" s="1"/>
  <c r="P165" i="1"/>
  <c r="S165" i="1" s="1"/>
  <c r="Q197" i="1"/>
  <c r="T197" i="1" s="1"/>
  <c r="R202" i="1"/>
  <c r="U202" i="1" s="1"/>
  <c r="R273" i="1"/>
  <c r="U273" i="1" s="1"/>
  <c r="R319" i="1"/>
  <c r="U319" i="1" s="1"/>
  <c r="P351" i="1"/>
  <c r="S351" i="1" s="1"/>
  <c r="Q358" i="1"/>
  <c r="T358" i="1" s="1"/>
  <c r="P43" i="1"/>
  <c r="P56" i="1" s="1"/>
  <c r="R358" i="1"/>
  <c r="U358" i="1" s="1"/>
  <c r="Q110" i="1"/>
  <c r="T110" i="1" s="1"/>
  <c r="Q118" i="1"/>
  <c r="T118" i="1" s="1"/>
  <c r="Q130" i="1"/>
  <c r="T130" i="1" s="1"/>
  <c r="P340" i="1"/>
  <c r="S340" i="1" s="1"/>
  <c r="P172" i="1"/>
  <c r="S172" i="1" s="1"/>
  <c r="Q188" i="1"/>
  <c r="T188" i="1" s="1"/>
  <c r="Q211" i="1"/>
  <c r="T211" i="1" s="1"/>
  <c r="P243" i="1"/>
  <c r="S243" i="1" s="1"/>
  <c r="P309" i="1"/>
  <c r="S309" i="1" s="1"/>
  <c r="T250" i="1"/>
  <c r="U364" i="1" l="1"/>
  <c r="R292" i="1"/>
  <c r="U200" i="1"/>
  <c r="T277" i="1"/>
  <c r="U170" i="1"/>
  <c r="S41" i="1"/>
  <c r="P215" i="1"/>
  <c r="S215" i="1"/>
  <c r="P41" i="1"/>
  <c r="U154" i="1"/>
  <c r="T248" i="1"/>
  <c r="Q277" i="1"/>
  <c r="S307" i="1"/>
  <c r="S248" i="1"/>
  <c r="R349" i="1"/>
  <c r="S200" i="1"/>
  <c r="U334" i="1"/>
  <c r="U349" i="1" s="1"/>
  <c r="U280" i="1"/>
  <c r="U292" i="1" s="1"/>
  <c r="S217" i="1"/>
  <c r="S230" i="1" s="1"/>
  <c r="U72" i="1"/>
  <c r="Q230" i="1"/>
  <c r="T349" i="1"/>
  <c r="S98" i="1"/>
  <c r="Q248" i="1"/>
  <c r="Q41" i="1"/>
  <c r="P307" i="1"/>
  <c r="Q185" i="1"/>
  <c r="U332" i="1"/>
  <c r="R56" i="1"/>
  <c r="P292" i="1"/>
  <c r="T72" i="1"/>
  <c r="P113" i="1"/>
  <c r="P248" i="1"/>
  <c r="P200" i="1"/>
  <c r="T170" i="1"/>
  <c r="U172" i="1"/>
  <c r="U185" i="1" s="1"/>
  <c r="S332" i="1"/>
  <c r="U277" i="1"/>
  <c r="R307" i="1"/>
  <c r="P277" i="1"/>
  <c r="P98" i="1"/>
  <c r="S26" i="1"/>
  <c r="P170" i="1"/>
  <c r="Q26" i="1"/>
  <c r="P349" i="1"/>
  <c r="Q154" i="1"/>
  <c r="P26" i="1"/>
  <c r="T217" i="1"/>
  <c r="T230" i="1" s="1"/>
  <c r="T113" i="1"/>
  <c r="R332" i="1"/>
  <c r="T172" i="1"/>
  <c r="T185" i="1" s="1"/>
  <c r="R113" i="1"/>
  <c r="T128" i="1"/>
  <c r="P128" i="1"/>
  <c r="P72" i="1"/>
  <c r="Q128" i="1"/>
  <c r="P364" i="1"/>
  <c r="Q72" i="1"/>
  <c r="S364" i="1"/>
  <c r="P154" i="1"/>
  <c r="R98" i="1"/>
  <c r="R200" i="1"/>
  <c r="S115" i="1"/>
  <c r="S128" i="1" s="1"/>
  <c r="Q292" i="1"/>
  <c r="T26" i="1"/>
  <c r="U230" i="1"/>
  <c r="Q307" i="1"/>
  <c r="S170" i="1"/>
  <c r="R277" i="1"/>
  <c r="T200" i="1"/>
  <c r="R215" i="1"/>
  <c r="R72" i="1"/>
  <c r="U215" i="1"/>
  <c r="S58" i="1"/>
  <c r="S72" i="1" s="1"/>
  <c r="R41" i="1"/>
  <c r="U307" i="1"/>
  <c r="T98" i="1"/>
  <c r="U26" i="1"/>
  <c r="Q113" i="1"/>
  <c r="U41" i="1"/>
  <c r="U128" i="1"/>
  <c r="R154" i="1"/>
  <c r="S185" i="1"/>
  <c r="P185" i="1"/>
  <c r="Q98" i="1"/>
  <c r="R26" i="1"/>
  <c r="T41" i="1"/>
  <c r="T307" i="1"/>
  <c r="T154" i="1"/>
  <c r="R364" i="1"/>
  <c r="Q349" i="1"/>
  <c r="U43" i="1"/>
  <c r="U56" i="1" s="1"/>
  <c r="R230" i="1"/>
  <c r="T292" i="1"/>
  <c r="T56" i="1"/>
  <c r="Q170" i="1"/>
  <c r="S334" i="1"/>
  <c r="S349" i="1" s="1"/>
  <c r="Q364" i="1"/>
  <c r="Q56" i="1"/>
  <c r="P332" i="1"/>
  <c r="S43" i="1"/>
  <c r="S56" i="1" s="1"/>
  <c r="R128" i="1"/>
  <c r="S277" i="1"/>
  <c r="T364" i="1"/>
  <c r="S154" i="1"/>
  <c r="S101" i="1"/>
  <c r="S113" i="1" s="1"/>
  <c r="R170" i="1"/>
  <c r="Q215" i="1"/>
  <c r="Q200" i="1"/>
  <c r="S280" i="1"/>
  <c r="S292" i="1" s="1"/>
  <c r="Q332" i="1"/>
  <c r="U248" i="1"/>
  <c r="U74" i="1"/>
  <c r="U98" i="1" s="1"/>
  <c r="T332" i="1"/>
  <c r="R248" i="1"/>
</calcChain>
</file>

<file path=xl/sharedStrings.xml><?xml version="1.0" encoding="utf-8"?>
<sst xmlns="http://schemas.openxmlformats.org/spreadsheetml/2006/main" count="521" uniqueCount="179">
  <si>
    <t xml:space="preserve">          </t>
  </si>
  <si>
    <t>БЕКІТЕМІН:</t>
  </si>
  <si>
    <t xml:space="preserve"> А.Балташева </t>
  </si>
  <si>
    <t xml:space="preserve">           </t>
  </si>
  <si>
    <t xml:space="preserve"> "___"__________2024жыл</t>
  </si>
  <si>
    <t>Тағамдардың атауы</t>
  </si>
  <si>
    <t>Тағамның шығымы, г</t>
  </si>
  <si>
    <t>Тағамның ингредиенттері</t>
  </si>
  <si>
    <t>Бағасы</t>
  </si>
  <si>
    <t>Брутто, г</t>
  </si>
  <si>
    <t>Нетто,г</t>
  </si>
  <si>
    <t>Сомасы</t>
  </si>
  <si>
    <t>Шикізат жиынтығының құны</t>
  </si>
  <si>
    <t>Дайын тағамның құны</t>
  </si>
  <si>
    <t>7-10 жас</t>
  </si>
  <si>
    <t>11-15 жас</t>
  </si>
  <si>
    <t xml:space="preserve">16-18 жас </t>
  </si>
  <si>
    <t>16-18 жас</t>
  </si>
  <si>
    <t>7-11 жас</t>
  </si>
  <si>
    <t>10-15 жас</t>
  </si>
  <si>
    <t>I апта</t>
  </si>
  <si>
    <t>1- күн</t>
  </si>
  <si>
    <t>Сары май қосылған сүтті тары ботқасы</t>
  </si>
  <si>
    <t>200</t>
  </si>
  <si>
    <t>тары жармасы</t>
  </si>
  <si>
    <t xml:space="preserve">2,5% сүт </t>
  </si>
  <si>
    <t xml:space="preserve">қант </t>
  </si>
  <si>
    <t>сары май</t>
  </si>
  <si>
    <t>йодталған тұз</t>
  </si>
  <si>
    <t>Сары май мен ірімшік қосылған сэндвич</t>
  </si>
  <si>
    <t>35</t>
  </si>
  <si>
    <t>50</t>
  </si>
  <si>
    <t>55</t>
  </si>
  <si>
    <t>ірімшік</t>
  </si>
  <si>
    <t>нан</t>
  </si>
  <si>
    <t>бал</t>
  </si>
  <si>
    <t>сүт пен қант қосылған шай</t>
  </si>
  <si>
    <t>200/20/5</t>
  </si>
  <si>
    <t>жоғары сортты шай</t>
  </si>
  <si>
    <t xml:space="preserve">алма </t>
  </si>
  <si>
    <t>алма</t>
  </si>
  <si>
    <t>2 - күн</t>
  </si>
  <si>
    <t>мейіз қосылған қызылша салаты</t>
  </si>
  <si>
    <t>қызылша</t>
  </si>
  <si>
    <t>мейіз</t>
  </si>
  <si>
    <t>өсімдік майы</t>
  </si>
  <si>
    <t xml:space="preserve">Қуырылған құс еті </t>
  </si>
  <si>
    <t xml:space="preserve">тауық еті (оған іргелес еті бар жамбас және жіліншік )  </t>
  </si>
  <si>
    <t>картоп</t>
  </si>
  <si>
    <t>сәбіз</t>
  </si>
  <si>
    <t>бидай ұны 1 сорт</t>
  </si>
  <si>
    <t>Жеміс-жидек киселі</t>
  </si>
  <si>
    <t>жеміс немесе жидек сығындысы</t>
  </si>
  <si>
    <t>картоп крахмалы</t>
  </si>
  <si>
    <t>бидай \қара бидай наны</t>
  </si>
  <si>
    <t>3 - күн</t>
  </si>
  <si>
    <t xml:space="preserve">гуляш (сиыр еті) </t>
  </si>
  <si>
    <t>сиыр еті (иық-кеуде бөлігі)</t>
  </si>
  <si>
    <t>пияз</t>
  </si>
  <si>
    <t>томат пастасы</t>
  </si>
  <si>
    <t>гарнир: үгілмелі қарақұмық</t>
  </si>
  <si>
    <t>қарақұмық</t>
  </si>
  <si>
    <t xml:space="preserve">сүзбе </t>
  </si>
  <si>
    <t>сүзбе</t>
  </si>
  <si>
    <t>шай</t>
  </si>
  <si>
    <t xml:space="preserve">4 - күн </t>
  </si>
  <si>
    <t>ақ қырыққабат, сәбіз салаты</t>
  </si>
  <si>
    <t>ақ қырыққабат</t>
  </si>
  <si>
    <t>аскөк</t>
  </si>
  <si>
    <t>қызғылт лосось сорпасы</t>
  </si>
  <si>
    <t>200/25</t>
  </si>
  <si>
    <t>250/25</t>
  </si>
  <si>
    <t>қызғылт лосось</t>
  </si>
  <si>
    <t xml:space="preserve">картоп </t>
  </si>
  <si>
    <t>лимон мен қант қосылған шай</t>
  </si>
  <si>
    <t xml:space="preserve">жоғары сортты шай </t>
  </si>
  <si>
    <t>5- күн</t>
  </si>
  <si>
    <t>ет котлеттері ( пеште піскен) \ қызыл негізгі тұздық</t>
  </si>
  <si>
    <t>80\20</t>
  </si>
  <si>
    <t>100\20</t>
  </si>
  <si>
    <t>сиыр еті (котлет еті )</t>
  </si>
  <si>
    <t>1-сұрыпты ұннан жасалған бидай наны</t>
  </si>
  <si>
    <t xml:space="preserve"> 2,5% сүт</t>
  </si>
  <si>
    <t>кептірілген нан</t>
  </si>
  <si>
    <t>қызыл негізгі тұздық</t>
  </si>
  <si>
    <t>гарнир: суға піскен күріш</t>
  </si>
  <si>
    <t>күріш</t>
  </si>
  <si>
    <t xml:space="preserve">ірімшік салып пісірген нан </t>
  </si>
  <si>
    <t>бидай ұны ж/с</t>
  </si>
  <si>
    <t>бидай ұны ж/с       (себуге)</t>
  </si>
  <si>
    <t>1 санаттағы жұмыртқа</t>
  </si>
  <si>
    <t>сығымдалған ашытқы</t>
  </si>
  <si>
    <t>ванилин</t>
  </si>
  <si>
    <t xml:space="preserve"> 1 санат жұмыртқасы (жағу үшін)</t>
  </si>
  <si>
    <t>кептірілген жемістерден жасалған компот</t>
  </si>
  <si>
    <t xml:space="preserve">кептірілген жеміс </t>
  </si>
  <si>
    <t>лимон қышқылы</t>
  </si>
  <si>
    <t>II апта</t>
  </si>
  <si>
    <t>Сары май қосылған "Достық" сүт ботқасы</t>
  </si>
  <si>
    <t xml:space="preserve">тары жармасы </t>
  </si>
  <si>
    <t>күріш жармасы</t>
  </si>
  <si>
    <t>қант</t>
  </si>
  <si>
    <t xml:space="preserve">сары май </t>
  </si>
  <si>
    <t>Май мен ірімшік сэндвичі</t>
  </si>
  <si>
    <t>қант қосылған шай</t>
  </si>
  <si>
    <t>200\5</t>
  </si>
  <si>
    <t>2 -күн</t>
  </si>
  <si>
    <t>ірімшік қосылған сәбіз салаты</t>
  </si>
  <si>
    <t>қатты ірімшік</t>
  </si>
  <si>
    <t>үйде қуыру тәсілімен жасалған тағам</t>
  </si>
  <si>
    <t xml:space="preserve">жеміс-жидек киселі  </t>
  </si>
  <si>
    <t xml:space="preserve"> картоп крахмалы</t>
  </si>
  <si>
    <t xml:space="preserve">еттен жасалған тефтели (пеште піскен)\ қызыл негізгі тұздық </t>
  </si>
  <si>
    <t>сиыр еті (котлет еті)</t>
  </si>
  <si>
    <t xml:space="preserve">1сортты бидай ұны </t>
  </si>
  <si>
    <t xml:space="preserve">йодталған тұз </t>
  </si>
  <si>
    <t xml:space="preserve"> қызыл негізгі тұздық</t>
  </si>
  <si>
    <t>гарнир: суға піскен сары май қосылған макарон</t>
  </si>
  <si>
    <t>қамыр кеспе</t>
  </si>
  <si>
    <t>ж/с бидай ұны</t>
  </si>
  <si>
    <t>ж/с бидай ұны себелеуге</t>
  </si>
  <si>
    <t>1 санаттағы жұмыртқа (жағу үшін)</t>
  </si>
  <si>
    <t xml:space="preserve">кептірілген жемістерден жасалған компот </t>
  </si>
  <si>
    <t>кептірілген жемістер</t>
  </si>
  <si>
    <t xml:space="preserve">лимон қышқылы </t>
  </si>
  <si>
    <t>4 - күн</t>
  </si>
  <si>
    <t xml:space="preserve">ақ қырыққабат пен сәбіз қосылған салат </t>
  </si>
  <si>
    <t xml:space="preserve">аскөк </t>
  </si>
  <si>
    <t>лимон</t>
  </si>
  <si>
    <t>5 - күн</t>
  </si>
  <si>
    <t>гуляш  (сиыр еті)</t>
  </si>
  <si>
    <t>сиыр еті (жауырын-кеуде бөлігі)</t>
  </si>
  <si>
    <t xml:space="preserve"> өсімдік майы</t>
  </si>
  <si>
    <t>1 сортты бидай ұны</t>
  </si>
  <si>
    <t xml:space="preserve">йодталған тұз  </t>
  </si>
  <si>
    <t>шырын</t>
  </si>
  <si>
    <t>III апта</t>
  </si>
  <si>
    <t>1 - күн</t>
  </si>
  <si>
    <t>сүт пен сары май қосылған бидай ботқасы</t>
  </si>
  <si>
    <t>бидай жармасы</t>
  </si>
  <si>
    <t xml:space="preserve">сүт пен қант қосылған шай </t>
  </si>
  <si>
    <t>2,5% сүт</t>
  </si>
  <si>
    <t>құс етінен жасалған палау</t>
  </si>
  <si>
    <t xml:space="preserve">тауық еті (оған іргелес еті бар жамбас және жіліншік ) </t>
  </si>
  <si>
    <t xml:space="preserve">жеміс немесе жидек сығындысы </t>
  </si>
  <si>
    <t>сәбіз қосылған ақ қырыққабат салаты</t>
  </si>
  <si>
    <t xml:space="preserve">ақ қырыққабат </t>
  </si>
  <si>
    <t xml:space="preserve"> йодталған тұз </t>
  </si>
  <si>
    <t>домалақ котлеттер (пеште піскен) \қызыл негізгі соус</t>
  </si>
  <si>
    <t>1-сұрыпты ұннан пісірілген бидай наны</t>
  </si>
  <si>
    <t>гарнир: картоп пюресі \сары май</t>
  </si>
  <si>
    <t>ірімшік салып пісірген нан)</t>
  </si>
  <si>
    <t>ж/с бидай ұны (себелеуге)</t>
  </si>
  <si>
    <t xml:space="preserve">кептірілген жемістен жасалған компот </t>
  </si>
  <si>
    <t xml:space="preserve">кептірілген жемістер </t>
  </si>
  <si>
    <t xml:space="preserve"> лимон қышқылы </t>
  </si>
  <si>
    <t>IV  апта</t>
  </si>
  <si>
    <t>жеміс-жидек киселі</t>
  </si>
  <si>
    <t xml:space="preserve"> картоп крахмалы </t>
  </si>
  <si>
    <t xml:space="preserve">ет тефтелі (пеште піскен)\ қызыл негізгі тұздық </t>
  </si>
  <si>
    <t xml:space="preserve">қызыл негізгі тұздық </t>
  </si>
  <si>
    <t>сары май қосылған суға піскен макарон</t>
  </si>
  <si>
    <t>макарон</t>
  </si>
  <si>
    <t>тоқаштар</t>
  </si>
  <si>
    <t>1 санатты жұмыртқа (жағу үшін)</t>
  </si>
  <si>
    <t>ақ қырыққабат, жаңа қияр және қызанақ салаты</t>
  </si>
  <si>
    <t>жаңа піскен қияр</t>
  </si>
  <si>
    <t>жаңа піскен қызанақ</t>
  </si>
  <si>
    <t>қызғылт  лосось сорпасы</t>
  </si>
  <si>
    <t>қызғылт  лосось</t>
  </si>
  <si>
    <t xml:space="preserve">лимон мен қант қосылған шай </t>
  </si>
  <si>
    <t xml:space="preserve">басқармасының басшысы </t>
  </si>
  <si>
    <t xml:space="preserve">Ақмола облысы білім </t>
  </si>
  <si>
    <t>Жалпы білім беру ұйымдарында оқушылардың тамақтануын ұйымдастыруға арналған 4 апталық перспективалық мәзір (қыс-көктем)</t>
  </si>
  <si>
    <t>1-күн</t>
  </si>
  <si>
    <t>2 күн</t>
  </si>
  <si>
    <t>3-күн</t>
  </si>
  <si>
    <t>4-күн</t>
  </si>
  <si>
    <t>5-күн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</si>
</sst>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"/>
    <numFmt numFmtId="165" formatCode="0.000"/>
    <numFmt numFmtId="166" formatCode="0.0000"/>
  </numFmts>
  <fonts count="10" x14ac:knownFonts="1">
    <font>
      <sz val="11"/>
      <name val="Calibri"/>
      <scheme val="minor"/>
    </font>
    <font>
      <sz val="11"/>
      <name val="Calibri"/>
    </font>
    <font>
      <sz val="12"/>
      <name val="Times New Roman"/>
    </font>
    <font>
      <b/>
      <sz val="12"/>
      <name val="Times New Roman"/>
    </font>
    <font>
      <sz val="11"/>
      <name val="Calibri"/>
    </font>
    <font>
      <sz val="11"/>
      <name val="Times New Roman"/>
    </font>
    <font>
      <b/>
      <sz val="14"/>
      <name val="Times New Roman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/>
    <xf numFmtId="0" fontId="1" fillId="0" borderId="2" xfId="0" applyFont="1" applyBorder="1"/>
    <xf numFmtId="0" fontId="7" fillId="0" borderId="0" xfId="0" applyFont="1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2" fontId="3" fillId="0" borderId="5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vertical="top"/>
    </xf>
    <xf numFmtId="2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5" fontId="2" fillId="0" borderId="5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5" fontId="2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/>
    <xf numFmtId="0" fontId="2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9" fillId="0" borderId="5" xfId="0" applyFont="1" applyBorder="1"/>
    <xf numFmtId="49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8"/>
  <sheetViews>
    <sheetView tabSelected="1" topLeftCell="A76" workbookViewId="0">
      <selection activeCell="U365" sqref="U365"/>
    </sheetView>
  </sheetViews>
  <sheetFormatPr defaultColWidth="14.42578125" defaultRowHeight="15" customHeight="1" x14ac:dyDescent="0.25"/>
  <cols>
    <col min="1" max="1" width="22.7109375" customWidth="1"/>
    <col min="2" max="4" width="9" customWidth="1"/>
    <col min="5" max="5" width="22.85546875" customWidth="1"/>
    <col min="6" max="6" width="9.5703125" customWidth="1"/>
    <col min="7" max="13" width="9" customWidth="1"/>
    <col min="14" max="14" width="8" customWidth="1"/>
    <col min="15" max="15" width="8.140625" customWidth="1"/>
    <col min="16" max="18" width="9" customWidth="1"/>
    <col min="19" max="19" width="9.42578125" customWidth="1"/>
    <col min="20" max="27" width="9" customWidth="1"/>
  </cols>
  <sheetData>
    <row r="1" spans="1:25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 t="s">
        <v>1</v>
      </c>
      <c r="R1" s="5"/>
      <c r="S1" s="5"/>
      <c r="T1" s="4"/>
      <c r="U1" s="2"/>
      <c r="V1" s="3"/>
      <c r="W1" s="1"/>
      <c r="X1" s="1"/>
      <c r="Y1" s="1"/>
    </row>
    <row r="2" spans="1:25" ht="18.75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 t="s">
        <v>172</v>
      </c>
      <c r="R2" s="5"/>
      <c r="S2" s="5"/>
      <c r="T2" s="4"/>
      <c r="U2" s="2"/>
      <c r="V2" s="3"/>
      <c r="W2" s="1"/>
      <c r="X2" s="1"/>
      <c r="Y2" s="1"/>
    </row>
    <row r="3" spans="1:25" ht="18.7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5" t="s">
        <v>171</v>
      </c>
      <c r="R3" s="5"/>
      <c r="S3" s="5"/>
      <c r="T3" s="4"/>
      <c r="U3" s="8"/>
      <c r="V3" s="9"/>
      <c r="W3" s="1"/>
      <c r="X3" s="1"/>
      <c r="Y3" s="1"/>
    </row>
    <row r="4" spans="1:25" ht="18.7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 t="s">
        <v>0</v>
      </c>
      <c r="Q4" s="5" t="s">
        <v>2</v>
      </c>
      <c r="R4" s="5"/>
      <c r="S4" s="5"/>
      <c r="T4" s="4"/>
      <c r="U4" s="2"/>
      <c r="V4" s="3"/>
      <c r="W4" s="1"/>
      <c r="X4" s="1"/>
      <c r="Y4" s="1"/>
    </row>
    <row r="5" spans="1:25" ht="18.7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 t="s">
        <v>3</v>
      </c>
      <c r="Q5" s="5" t="s">
        <v>4</v>
      </c>
      <c r="R5" s="5"/>
      <c r="S5" s="5"/>
      <c r="T5" s="4"/>
      <c r="U5" s="2"/>
      <c r="V5" s="3"/>
      <c r="W5" s="1"/>
      <c r="X5" s="1"/>
      <c r="Y5" s="1"/>
    </row>
    <row r="6" spans="1:25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5"/>
      <c r="R6" s="5"/>
      <c r="S6" s="5"/>
      <c r="T6" s="4"/>
      <c r="U6" s="8"/>
      <c r="V6" s="9"/>
      <c r="W6" s="1"/>
      <c r="X6" s="1"/>
      <c r="Y6" s="1"/>
    </row>
    <row r="7" spans="1:25" ht="18.75" x14ac:dyDescent="0.3">
      <c r="A7" s="4"/>
      <c r="B7" s="33" t="s">
        <v>173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4"/>
      <c r="U7" s="2"/>
      <c r="V7" s="3"/>
      <c r="W7" s="1"/>
      <c r="X7" s="1"/>
      <c r="Y7" s="1"/>
    </row>
    <row r="8" spans="1:25" ht="18.75" x14ac:dyDescent="0.3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4"/>
      <c r="P8" s="5"/>
      <c r="Q8" s="5"/>
      <c r="R8" s="5"/>
      <c r="S8" s="5"/>
      <c r="T8" s="4"/>
      <c r="U8" s="8"/>
      <c r="V8" s="9"/>
      <c r="W8" s="1"/>
      <c r="X8" s="1"/>
      <c r="Y8" s="1"/>
    </row>
    <row r="9" spans="1:25" ht="27.75" customHeight="1" x14ac:dyDescent="0.25">
      <c r="A9" s="44" t="s">
        <v>5</v>
      </c>
      <c r="B9" s="44" t="s">
        <v>6</v>
      </c>
      <c r="C9" s="38"/>
      <c r="D9" s="38"/>
      <c r="E9" s="44" t="s">
        <v>7</v>
      </c>
      <c r="F9" s="48" t="s">
        <v>8</v>
      </c>
      <c r="G9" s="44" t="s">
        <v>9</v>
      </c>
      <c r="H9" s="38"/>
      <c r="I9" s="38"/>
      <c r="J9" s="44" t="s">
        <v>10</v>
      </c>
      <c r="K9" s="38"/>
      <c r="L9" s="38"/>
      <c r="M9" s="44" t="s">
        <v>11</v>
      </c>
      <c r="N9" s="38"/>
      <c r="O9" s="38"/>
      <c r="P9" s="44" t="s">
        <v>12</v>
      </c>
      <c r="Q9" s="38"/>
      <c r="R9" s="38"/>
      <c r="S9" s="47" t="s">
        <v>13</v>
      </c>
      <c r="T9" s="38"/>
      <c r="U9" s="38"/>
      <c r="V9" s="3"/>
      <c r="W9" s="1"/>
      <c r="X9" s="1"/>
      <c r="Y9" s="1"/>
    </row>
    <row r="10" spans="1:25" ht="31.5" x14ac:dyDescent="0.25">
      <c r="A10" s="38"/>
      <c r="B10" s="11" t="s">
        <v>14</v>
      </c>
      <c r="C10" s="11" t="s">
        <v>15</v>
      </c>
      <c r="D10" s="11" t="s">
        <v>16</v>
      </c>
      <c r="E10" s="38"/>
      <c r="F10" s="38"/>
      <c r="G10" s="11" t="s">
        <v>14</v>
      </c>
      <c r="H10" s="11" t="s">
        <v>15</v>
      </c>
      <c r="I10" s="11" t="s">
        <v>17</v>
      </c>
      <c r="J10" s="11" t="s">
        <v>14</v>
      </c>
      <c r="K10" s="11" t="s">
        <v>15</v>
      </c>
      <c r="L10" s="11" t="s">
        <v>16</v>
      </c>
      <c r="M10" s="11" t="s">
        <v>14</v>
      </c>
      <c r="N10" s="11" t="s">
        <v>15</v>
      </c>
      <c r="O10" s="11" t="s">
        <v>17</v>
      </c>
      <c r="P10" s="11" t="s">
        <v>18</v>
      </c>
      <c r="Q10" s="11" t="s">
        <v>19</v>
      </c>
      <c r="R10" s="11" t="s">
        <v>16</v>
      </c>
      <c r="S10" s="11" t="s">
        <v>14</v>
      </c>
      <c r="T10" s="11" t="s">
        <v>15</v>
      </c>
      <c r="U10" s="11" t="s">
        <v>16</v>
      </c>
      <c r="V10" s="3"/>
      <c r="W10" s="1"/>
      <c r="X10" s="1"/>
      <c r="Y10" s="1"/>
    </row>
    <row r="11" spans="1:25" ht="15.75" x14ac:dyDescent="0.25">
      <c r="A11" s="46" t="s">
        <v>20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"/>
      <c r="W11" s="1"/>
      <c r="X11" s="1"/>
      <c r="Y11" s="1"/>
    </row>
    <row r="12" spans="1:25" ht="18.75" customHeight="1" x14ac:dyDescent="0.25">
      <c r="A12" s="45" t="s">
        <v>21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3"/>
      <c r="W12" s="1"/>
      <c r="X12" s="1"/>
      <c r="Y12" s="1"/>
    </row>
    <row r="13" spans="1:25" ht="15.75" x14ac:dyDescent="0.25">
      <c r="A13" s="39" t="s">
        <v>22</v>
      </c>
      <c r="B13" s="42">
        <v>150</v>
      </c>
      <c r="C13" s="42" t="s">
        <v>23</v>
      </c>
      <c r="D13" s="42">
        <v>200</v>
      </c>
      <c r="E13" s="12" t="s">
        <v>24</v>
      </c>
      <c r="F13" s="13">
        <v>365</v>
      </c>
      <c r="G13" s="14">
        <v>0.03</v>
      </c>
      <c r="H13" s="14">
        <v>3.5000000000000003E-2</v>
      </c>
      <c r="I13" s="15">
        <v>0.04</v>
      </c>
      <c r="J13" s="14">
        <v>0.03</v>
      </c>
      <c r="K13" s="14">
        <v>3.5000000000000003E-2</v>
      </c>
      <c r="L13" s="15">
        <v>0.04</v>
      </c>
      <c r="M13" s="13">
        <f t="shared" ref="M13:M24" si="0">G13*F13</f>
        <v>10.95</v>
      </c>
      <c r="N13" s="13">
        <f t="shared" ref="N13:N24" si="1">H13*F13</f>
        <v>12.775</v>
      </c>
      <c r="O13" s="13">
        <f t="shared" ref="O13:O24" si="2">I13*F13</f>
        <v>14.6</v>
      </c>
      <c r="P13" s="43">
        <f t="shared" ref="P13:R13" si="3">SUM(M13:M17)</f>
        <v>85.287000000000006</v>
      </c>
      <c r="Q13" s="43">
        <f t="shared" si="3"/>
        <v>94.912999999999982</v>
      </c>
      <c r="R13" s="43">
        <f t="shared" si="3"/>
        <v>104.53900000000002</v>
      </c>
      <c r="S13" s="43">
        <f t="shared" ref="S13:U13" si="4">P13+P13*80%</f>
        <v>153.51660000000001</v>
      </c>
      <c r="T13" s="43">
        <f t="shared" si="4"/>
        <v>170.84339999999997</v>
      </c>
      <c r="U13" s="43">
        <f t="shared" si="4"/>
        <v>188.17020000000002</v>
      </c>
      <c r="V13" s="3"/>
      <c r="W13" s="1"/>
      <c r="X13" s="1"/>
      <c r="Y13" s="1"/>
    </row>
    <row r="14" spans="1:25" ht="15.75" x14ac:dyDescent="0.25">
      <c r="A14" s="38"/>
      <c r="B14" s="38"/>
      <c r="C14" s="38"/>
      <c r="D14" s="38"/>
      <c r="E14" s="16" t="s">
        <v>25</v>
      </c>
      <c r="F14" s="13">
        <v>468</v>
      </c>
      <c r="G14" s="14">
        <v>7.5999999999999998E-2</v>
      </c>
      <c r="H14" s="14">
        <v>8.7999999999999995E-2</v>
      </c>
      <c r="I14" s="15">
        <v>0.1</v>
      </c>
      <c r="J14" s="14">
        <v>7.5999999999999998E-2</v>
      </c>
      <c r="K14" s="14">
        <v>8.7999999999999995E-2</v>
      </c>
      <c r="L14" s="15">
        <v>0.1</v>
      </c>
      <c r="M14" s="13">
        <f t="shared" si="0"/>
        <v>35.567999999999998</v>
      </c>
      <c r="N14" s="13">
        <f t="shared" si="1"/>
        <v>41.183999999999997</v>
      </c>
      <c r="O14" s="13">
        <f t="shared" si="2"/>
        <v>46.800000000000004</v>
      </c>
      <c r="P14" s="38"/>
      <c r="Q14" s="38"/>
      <c r="R14" s="38"/>
      <c r="S14" s="38"/>
      <c r="T14" s="38"/>
      <c r="U14" s="38"/>
      <c r="V14" s="3"/>
      <c r="W14" s="1"/>
      <c r="X14" s="1"/>
      <c r="Y14" s="1"/>
    </row>
    <row r="15" spans="1:25" ht="15.75" x14ac:dyDescent="0.25">
      <c r="A15" s="38"/>
      <c r="B15" s="38"/>
      <c r="C15" s="38"/>
      <c r="D15" s="38"/>
      <c r="E15" s="16" t="s">
        <v>26</v>
      </c>
      <c r="F15" s="13">
        <v>437</v>
      </c>
      <c r="G15" s="14">
        <v>5.0000000000000001E-3</v>
      </c>
      <c r="H15" s="14">
        <v>0.01</v>
      </c>
      <c r="I15" s="14">
        <v>1.4999999999999999E-2</v>
      </c>
      <c r="J15" s="14">
        <v>5.0000000000000001E-3</v>
      </c>
      <c r="K15" s="14">
        <v>0.01</v>
      </c>
      <c r="L15" s="14">
        <v>1.4999999999999999E-2</v>
      </c>
      <c r="M15" s="13">
        <f t="shared" si="0"/>
        <v>2.1850000000000001</v>
      </c>
      <c r="N15" s="13">
        <f t="shared" si="1"/>
        <v>4.37</v>
      </c>
      <c r="O15" s="13">
        <f t="shared" si="2"/>
        <v>6.5549999999999997</v>
      </c>
      <c r="P15" s="38"/>
      <c r="Q15" s="38"/>
      <c r="R15" s="38"/>
      <c r="S15" s="38"/>
      <c r="T15" s="38"/>
      <c r="U15" s="38"/>
      <c r="V15" s="3"/>
      <c r="W15" s="1"/>
      <c r="X15" s="1"/>
      <c r="Y15" s="1"/>
    </row>
    <row r="16" spans="1:25" ht="15.75" x14ac:dyDescent="0.25">
      <c r="A16" s="38"/>
      <c r="B16" s="38"/>
      <c r="C16" s="38"/>
      <c r="D16" s="38"/>
      <c r="E16" s="16" t="s">
        <v>27</v>
      </c>
      <c r="F16" s="13">
        <v>3652</v>
      </c>
      <c r="G16" s="14">
        <v>0.01</v>
      </c>
      <c r="H16" s="14">
        <v>0.01</v>
      </c>
      <c r="I16" s="14">
        <v>0.01</v>
      </c>
      <c r="J16" s="14">
        <v>0.01</v>
      </c>
      <c r="K16" s="14">
        <v>0.01</v>
      </c>
      <c r="L16" s="14">
        <v>0.01</v>
      </c>
      <c r="M16" s="13">
        <f t="shared" si="0"/>
        <v>36.520000000000003</v>
      </c>
      <c r="N16" s="13">
        <f t="shared" si="1"/>
        <v>36.520000000000003</v>
      </c>
      <c r="O16" s="13">
        <f t="shared" si="2"/>
        <v>36.520000000000003</v>
      </c>
      <c r="P16" s="38"/>
      <c r="Q16" s="38"/>
      <c r="R16" s="38"/>
      <c r="S16" s="38"/>
      <c r="T16" s="38"/>
      <c r="U16" s="38"/>
      <c r="V16" s="3"/>
      <c r="W16" s="1"/>
      <c r="X16" s="1"/>
      <c r="Y16" s="1"/>
    </row>
    <row r="17" spans="1:25" ht="15.75" customHeight="1" x14ac:dyDescent="0.25">
      <c r="A17" s="38"/>
      <c r="B17" s="38"/>
      <c r="C17" s="38"/>
      <c r="D17" s="38"/>
      <c r="E17" s="16" t="s">
        <v>28</v>
      </c>
      <c r="F17" s="13">
        <v>64</v>
      </c>
      <c r="G17" s="14">
        <v>1E-3</v>
      </c>
      <c r="H17" s="14">
        <v>1E-3</v>
      </c>
      <c r="I17" s="15">
        <v>1E-3</v>
      </c>
      <c r="J17" s="15">
        <v>1E-3</v>
      </c>
      <c r="K17" s="15">
        <v>1E-3</v>
      </c>
      <c r="L17" s="15">
        <v>1E-3</v>
      </c>
      <c r="M17" s="13">
        <f t="shared" si="0"/>
        <v>6.4000000000000001E-2</v>
      </c>
      <c r="N17" s="13">
        <f t="shared" si="1"/>
        <v>6.4000000000000001E-2</v>
      </c>
      <c r="O17" s="13">
        <f t="shared" si="2"/>
        <v>6.4000000000000001E-2</v>
      </c>
      <c r="P17" s="38"/>
      <c r="Q17" s="38"/>
      <c r="R17" s="38"/>
      <c r="S17" s="38"/>
      <c r="T17" s="38"/>
      <c r="U17" s="38"/>
      <c r="V17" s="3"/>
      <c r="W17" s="1"/>
      <c r="X17" s="1"/>
      <c r="Y17" s="1"/>
    </row>
    <row r="18" spans="1:25" ht="15.75" customHeight="1" x14ac:dyDescent="0.25">
      <c r="A18" s="39" t="s">
        <v>29</v>
      </c>
      <c r="B18" s="42" t="s">
        <v>30</v>
      </c>
      <c r="C18" s="42" t="s">
        <v>31</v>
      </c>
      <c r="D18" s="42" t="s">
        <v>32</v>
      </c>
      <c r="E18" s="16" t="s">
        <v>27</v>
      </c>
      <c r="F18" s="13">
        <v>3652</v>
      </c>
      <c r="G18" s="14">
        <v>0.01</v>
      </c>
      <c r="H18" s="14">
        <v>0.01</v>
      </c>
      <c r="I18" s="14">
        <v>0.01</v>
      </c>
      <c r="J18" s="14">
        <v>0.01</v>
      </c>
      <c r="K18" s="14">
        <v>0.01</v>
      </c>
      <c r="L18" s="14">
        <v>0.01</v>
      </c>
      <c r="M18" s="13">
        <f t="shared" si="0"/>
        <v>36.520000000000003</v>
      </c>
      <c r="N18" s="13">
        <f t="shared" si="1"/>
        <v>36.520000000000003</v>
      </c>
      <c r="O18" s="13">
        <f t="shared" si="2"/>
        <v>36.520000000000003</v>
      </c>
      <c r="P18" s="43">
        <f t="shared" ref="P18:R18" si="5">SUM(M18:M20)</f>
        <v>73.09</v>
      </c>
      <c r="Q18" s="43">
        <f t="shared" si="5"/>
        <v>77.34</v>
      </c>
      <c r="R18" s="43">
        <f t="shared" si="5"/>
        <v>79.465000000000003</v>
      </c>
      <c r="S18" s="43">
        <f t="shared" ref="S18:U18" si="6">P18+P18*80%</f>
        <v>131.56200000000001</v>
      </c>
      <c r="T18" s="43">
        <f t="shared" si="6"/>
        <v>139.21200000000002</v>
      </c>
      <c r="U18" s="43">
        <f t="shared" si="6"/>
        <v>143.03700000000001</v>
      </c>
      <c r="V18" s="3"/>
      <c r="W18" s="1"/>
      <c r="X18" s="1"/>
      <c r="Y18" s="1"/>
    </row>
    <row r="19" spans="1:25" ht="15.75" customHeight="1" x14ac:dyDescent="0.25">
      <c r="A19" s="38"/>
      <c r="B19" s="38"/>
      <c r="C19" s="38"/>
      <c r="D19" s="38"/>
      <c r="E19" s="16" t="s">
        <v>33</v>
      </c>
      <c r="F19" s="13">
        <v>5189</v>
      </c>
      <c r="G19" s="14">
        <v>5.0000000000000001E-3</v>
      </c>
      <c r="H19" s="14">
        <v>5.0000000000000001E-3</v>
      </c>
      <c r="I19" s="14">
        <v>5.0000000000000001E-3</v>
      </c>
      <c r="J19" s="14">
        <v>5.0000000000000001E-3</v>
      </c>
      <c r="K19" s="14">
        <v>5.0000000000000001E-3</v>
      </c>
      <c r="L19" s="14">
        <v>5.0000000000000001E-3</v>
      </c>
      <c r="M19" s="13">
        <f t="shared" si="0"/>
        <v>25.945</v>
      </c>
      <c r="N19" s="13">
        <f t="shared" si="1"/>
        <v>25.945</v>
      </c>
      <c r="O19" s="13">
        <f t="shared" si="2"/>
        <v>25.945</v>
      </c>
      <c r="P19" s="38"/>
      <c r="Q19" s="38"/>
      <c r="R19" s="38"/>
      <c r="S19" s="38"/>
      <c r="T19" s="38"/>
      <c r="U19" s="38"/>
      <c r="V19" s="3"/>
      <c r="W19" s="1"/>
      <c r="X19" s="1"/>
      <c r="Y19" s="1"/>
    </row>
    <row r="20" spans="1:25" ht="15.75" customHeight="1" x14ac:dyDescent="0.25">
      <c r="A20" s="38"/>
      <c r="B20" s="38"/>
      <c r="C20" s="38"/>
      <c r="D20" s="38"/>
      <c r="E20" s="16" t="s">
        <v>34</v>
      </c>
      <c r="F20" s="13">
        <v>425</v>
      </c>
      <c r="G20" s="15">
        <v>2.5000000000000001E-2</v>
      </c>
      <c r="H20" s="15">
        <v>3.5000000000000003E-2</v>
      </c>
      <c r="I20" s="15">
        <v>0.04</v>
      </c>
      <c r="J20" s="15">
        <v>2.5000000000000001E-2</v>
      </c>
      <c r="K20" s="15">
        <v>3.5000000000000003E-2</v>
      </c>
      <c r="L20" s="15">
        <v>0.04</v>
      </c>
      <c r="M20" s="13">
        <f t="shared" si="0"/>
        <v>10.625</v>
      </c>
      <c r="N20" s="13">
        <f t="shared" si="1"/>
        <v>14.875000000000002</v>
      </c>
      <c r="O20" s="13">
        <f t="shared" si="2"/>
        <v>17</v>
      </c>
      <c r="P20" s="38"/>
      <c r="Q20" s="38"/>
      <c r="R20" s="38"/>
      <c r="S20" s="38"/>
      <c r="T20" s="38"/>
      <c r="U20" s="38"/>
      <c r="V20" s="3"/>
      <c r="W20" s="1"/>
      <c r="X20" s="1"/>
      <c r="Y20" s="1"/>
    </row>
    <row r="21" spans="1:25" ht="15.75" customHeight="1" x14ac:dyDescent="0.25">
      <c r="A21" s="17" t="s">
        <v>35</v>
      </c>
      <c r="B21" s="14">
        <v>5</v>
      </c>
      <c r="C21" s="14">
        <v>5</v>
      </c>
      <c r="D21" s="14">
        <v>5</v>
      </c>
      <c r="E21" s="16" t="s">
        <v>35</v>
      </c>
      <c r="F21" s="13">
        <v>3000</v>
      </c>
      <c r="G21" s="15">
        <v>5.0000000000000001E-3</v>
      </c>
      <c r="H21" s="15">
        <v>5.0000000000000001E-3</v>
      </c>
      <c r="I21" s="15">
        <v>5.0000000000000001E-3</v>
      </c>
      <c r="J21" s="15">
        <v>5.0000000000000001E-3</v>
      </c>
      <c r="K21" s="15">
        <v>5.0000000000000001E-3</v>
      </c>
      <c r="L21" s="15">
        <v>5.0000000000000001E-3</v>
      </c>
      <c r="M21" s="13">
        <f t="shared" si="0"/>
        <v>15</v>
      </c>
      <c r="N21" s="13">
        <f t="shared" si="1"/>
        <v>15</v>
      </c>
      <c r="O21" s="13">
        <f t="shared" si="2"/>
        <v>15</v>
      </c>
      <c r="P21" s="13">
        <f t="shared" ref="P21:R21" si="7">M21</f>
        <v>15</v>
      </c>
      <c r="Q21" s="13">
        <f t="shared" si="7"/>
        <v>15</v>
      </c>
      <c r="R21" s="13">
        <f t="shared" si="7"/>
        <v>15</v>
      </c>
      <c r="S21" s="13">
        <f t="shared" ref="S21:U21" si="8">P21+P21*80%</f>
        <v>27</v>
      </c>
      <c r="T21" s="13">
        <f t="shared" si="8"/>
        <v>27</v>
      </c>
      <c r="U21" s="13">
        <f t="shared" si="8"/>
        <v>27</v>
      </c>
      <c r="V21" s="3"/>
      <c r="W21" s="1"/>
      <c r="X21" s="1"/>
      <c r="Y21" s="1"/>
    </row>
    <row r="22" spans="1:25" ht="15.75" customHeight="1" x14ac:dyDescent="0.25">
      <c r="A22" s="39" t="s">
        <v>36</v>
      </c>
      <c r="B22" s="37" t="s">
        <v>37</v>
      </c>
      <c r="C22" s="37" t="s">
        <v>37</v>
      </c>
      <c r="D22" s="37" t="s">
        <v>37</v>
      </c>
      <c r="E22" s="18" t="s">
        <v>38</v>
      </c>
      <c r="F22" s="13">
        <v>4822</v>
      </c>
      <c r="G22" s="14">
        <v>1E-3</v>
      </c>
      <c r="H22" s="14">
        <v>1E-3</v>
      </c>
      <c r="I22" s="14">
        <v>1E-3</v>
      </c>
      <c r="J22" s="14">
        <v>1E-3</v>
      </c>
      <c r="K22" s="14">
        <v>1E-3</v>
      </c>
      <c r="L22" s="14">
        <v>1E-3</v>
      </c>
      <c r="M22" s="13">
        <f t="shared" si="0"/>
        <v>4.8220000000000001</v>
      </c>
      <c r="N22" s="13">
        <f t="shared" si="1"/>
        <v>4.8220000000000001</v>
      </c>
      <c r="O22" s="13">
        <f t="shared" si="2"/>
        <v>4.8220000000000001</v>
      </c>
      <c r="P22" s="43">
        <f t="shared" ref="P22:R22" si="9">SUM(M22:M24)</f>
        <v>16.835000000000001</v>
      </c>
      <c r="Q22" s="43">
        <f t="shared" si="9"/>
        <v>16.835000000000001</v>
      </c>
      <c r="R22" s="43">
        <f t="shared" si="9"/>
        <v>16.835000000000001</v>
      </c>
      <c r="S22" s="43">
        <f t="shared" ref="S22:U22" si="10">P22+P22*80%</f>
        <v>30.303000000000004</v>
      </c>
      <c r="T22" s="43">
        <f t="shared" si="10"/>
        <v>30.303000000000004</v>
      </c>
      <c r="U22" s="43">
        <f t="shared" si="10"/>
        <v>30.303000000000004</v>
      </c>
      <c r="V22" s="3"/>
      <c r="W22" s="1"/>
      <c r="X22" s="1"/>
      <c r="Y22" s="1"/>
    </row>
    <row r="23" spans="1:25" ht="15.75" customHeight="1" x14ac:dyDescent="0.25">
      <c r="A23" s="38"/>
      <c r="B23" s="38"/>
      <c r="C23" s="38"/>
      <c r="D23" s="38"/>
      <c r="E23" s="18" t="s">
        <v>25</v>
      </c>
      <c r="F23" s="13">
        <v>468</v>
      </c>
      <c r="G23" s="14">
        <v>2.1000000000000001E-2</v>
      </c>
      <c r="H23" s="14">
        <v>2.1000000000000001E-2</v>
      </c>
      <c r="I23" s="14">
        <v>2.1000000000000001E-2</v>
      </c>
      <c r="J23" s="14">
        <v>0.02</v>
      </c>
      <c r="K23" s="14">
        <v>0.02</v>
      </c>
      <c r="L23" s="14">
        <v>0.02</v>
      </c>
      <c r="M23" s="13">
        <f t="shared" si="0"/>
        <v>9.8280000000000012</v>
      </c>
      <c r="N23" s="13">
        <f t="shared" si="1"/>
        <v>9.8280000000000012</v>
      </c>
      <c r="O23" s="13">
        <f t="shared" si="2"/>
        <v>9.8280000000000012</v>
      </c>
      <c r="P23" s="38"/>
      <c r="Q23" s="38"/>
      <c r="R23" s="38"/>
      <c r="S23" s="38"/>
      <c r="T23" s="38"/>
      <c r="U23" s="38"/>
      <c r="V23" s="3"/>
      <c r="W23" s="1"/>
      <c r="X23" s="1"/>
      <c r="Y23" s="1"/>
    </row>
    <row r="24" spans="1:25" ht="15.75" customHeight="1" x14ac:dyDescent="0.25">
      <c r="A24" s="38"/>
      <c r="B24" s="38"/>
      <c r="C24" s="38"/>
      <c r="D24" s="38"/>
      <c r="E24" s="16" t="s">
        <v>26</v>
      </c>
      <c r="F24" s="13">
        <v>437</v>
      </c>
      <c r="G24" s="15">
        <v>5.0000000000000001E-3</v>
      </c>
      <c r="H24" s="15">
        <v>5.0000000000000001E-3</v>
      </c>
      <c r="I24" s="15">
        <v>5.0000000000000001E-3</v>
      </c>
      <c r="J24" s="15">
        <v>5.0000000000000001E-3</v>
      </c>
      <c r="K24" s="15">
        <v>5.0000000000000001E-3</v>
      </c>
      <c r="L24" s="15">
        <v>5.0000000000000001E-3</v>
      </c>
      <c r="M24" s="13">
        <f t="shared" si="0"/>
        <v>2.1850000000000001</v>
      </c>
      <c r="N24" s="13">
        <f t="shared" si="1"/>
        <v>2.1850000000000001</v>
      </c>
      <c r="O24" s="13">
        <f t="shared" si="2"/>
        <v>2.1850000000000001</v>
      </c>
      <c r="P24" s="38"/>
      <c r="Q24" s="38"/>
      <c r="R24" s="38"/>
      <c r="S24" s="38"/>
      <c r="T24" s="38"/>
      <c r="U24" s="38"/>
      <c r="V24" s="3"/>
      <c r="W24" s="1"/>
      <c r="X24" s="1"/>
      <c r="Y24" s="1"/>
    </row>
    <row r="25" spans="1:25" ht="15.75" customHeight="1" x14ac:dyDescent="0.25">
      <c r="A25" s="16" t="s">
        <v>39</v>
      </c>
      <c r="B25" s="16">
        <v>100</v>
      </c>
      <c r="C25" s="16">
        <v>100</v>
      </c>
      <c r="D25" s="16">
        <v>100</v>
      </c>
      <c r="E25" s="16" t="s">
        <v>40</v>
      </c>
      <c r="F25" s="16">
        <v>696</v>
      </c>
      <c r="G25" s="16">
        <v>0.1</v>
      </c>
      <c r="H25" s="16">
        <v>0.1</v>
      </c>
      <c r="I25" s="16">
        <v>0.1</v>
      </c>
      <c r="J25" s="16">
        <v>0.1</v>
      </c>
      <c r="K25" s="16">
        <v>0.1</v>
      </c>
      <c r="L25" s="16">
        <v>0.1</v>
      </c>
      <c r="M25" s="16">
        <v>6.9</v>
      </c>
      <c r="N25" s="16"/>
      <c r="O25" s="16"/>
      <c r="P25" s="19"/>
      <c r="Q25" s="19"/>
      <c r="R25" s="19"/>
      <c r="S25" s="19"/>
      <c r="T25" s="19"/>
      <c r="U25" s="19"/>
      <c r="V25" s="3"/>
      <c r="W25" s="1"/>
      <c r="X25" s="1"/>
      <c r="Y25" s="1"/>
    </row>
    <row r="26" spans="1:25" ht="15.7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9">
        <f t="shared" ref="P26:U26" si="11">SUM(P13:P24)</f>
        <v>190.21200000000002</v>
      </c>
      <c r="Q26" s="19">
        <f t="shared" si="11"/>
        <v>204.08799999999999</v>
      </c>
      <c r="R26" s="19">
        <f t="shared" si="11"/>
        <v>215.83900000000003</v>
      </c>
      <c r="S26" s="19">
        <f t="shared" si="11"/>
        <v>342.38160000000005</v>
      </c>
      <c r="T26" s="19">
        <f t="shared" si="11"/>
        <v>367.35839999999996</v>
      </c>
      <c r="U26" s="19">
        <f t="shared" si="11"/>
        <v>388.51020000000005</v>
      </c>
      <c r="V26" s="3"/>
      <c r="W26" s="1"/>
      <c r="X26" s="1"/>
      <c r="Y26" s="1"/>
    </row>
    <row r="27" spans="1:25" ht="15.75" customHeight="1" x14ac:dyDescent="0.25">
      <c r="A27" s="40" t="s">
        <v>41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3"/>
      <c r="W27" s="1"/>
      <c r="X27" s="1"/>
      <c r="Y27" s="1"/>
    </row>
    <row r="28" spans="1:25" ht="15.75" customHeight="1" x14ac:dyDescent="0.25">
      <c r="A28" s="39" t="s">
        <v>42</v>
      </c>
      <c r="B28" s="37">
        <v>60</v>
      </c>
      <c r="C28" s="37">
        <v>100</v>
      </c>
      <c r="D28" s="37">
        <v>100</v>
      </c>
      <c r="E28" s="16" t="s">
        <v>43</v>
      </c>
      <c r="F28" s="13">
        <v>280</v>
      </c>
      <c r="G28" s="15">
        <v>6.6000000000000003E-2</v>
      </c>
      <c r="H28" s="13">
        <v>0.12</v>
      </c>
      <c r="I28" s="13">
        <v>0.12</v>
      </c>
      <c r="J28" s="15">
        <v>0.05</v>
      </c>
      <c r="K28" s="15">
        <v>0.09</v>
      </c>
      <c r="L28" s="15">
        <v>0.09</v>
      </c>
      <c r="M28" s="13">
        <f t="shared" ref="M28:M40" si="12">G28*F28</f>
        <v>18.48</v>
      </c>
      <c r="N28" s="13">
        <f t="shared" ref="N28:N40" si="13">H28*F28</f>
        <v>33.6</v>
      </c>
      <c r="O28" s="13">
        <f t="shared" ref="O28:O40" si="14">I28*F28</f>
        <v>33.6</v>
      </c>
      <c r="P28" s="43">
        <f t="shared" ref="P28:R28" si="15">SUM(M28:M29)</f>
        <v>39.480000000000004</v>
      </c>
      <c r="Q28" s="43">
        <f t="shared" si="15"/>
        <v>68.599999999999994</v>
      </c>
      <c r="R28" s="43">
        <f t="shared" si="15"/>
        <v>68.599999999999994</v>
      </c>
      <c r="S28" s="43">
        <f t="shared" ref="S28:U28" si="16">P28+P28*80%</f>
        <v>71.064000000000007</v>
      </c>
      <c r="T28" s="43">
        <f t="shared" si="16"/>
        <v>123.47999999999999</v>
      </c>
      <c r="U28" s="43">
        <f t="shared" si="16"/>
        <v>123.47999999999999</v>
      </c>
      <c r="V28" s="3"/>
      <c r="W28" s="1"/>
      <c r="X28" s="1"/>
      <c r="Y28" s="1"/>
    </row>
    <row r="29" spans="1:25" ht="15.75" customHeight="1" x14ac:dyDescent="0.25">
      <c r="A29" s="38"/>
      <c r="B29" s="38"/>
      <c r="C29" s="38"/>
      <c r="D29" s="38"/>
      <c r="E29" s="16" t="s">
        <v>44</v>
      </c>
      <c r="F29" s="13">
        <v>3500</v>
      </c>
      <c r="G29" s="14">
        <v>6.0000000000000001E-3</v>
      </c>
      <c r="H29" s="14">
        <v>0.01</v>
      </c>
      <c r="I29" s="14">
        <v>0.01</v>
      </c>
      <c r="J29" s="14">
        <v>0.05</v>
      </c>
      <c r="K29" s="14">
        <v>0.09</v>
      </c>
      <c r="L29" s="14">
        <v>0.09</v>
      </c>
      <c r="M29" s="13">
        <f t="shared" si="12"/>
        <v>21</v>
      </c>
      <c r="N29" s="13">
        <f t="shared" si="13"/>
        <v>35</v>
      </c>
      <c r="O29" s="13">
        <f t="shared" si="14"/>
        <v>35</v>
      </c>
      <c r="P29" s="38"/>
      <c r="Q29" s="38"/>
      <c r="R29" s="38"/>
      <c r="S29" s="38"/>
      <c r="T29" s="38"/>
      <c r="U29" s="38"/>
      <c r="V29" s="3"/>
      <c r="W29" s="1"/>
      <c r="X29" s="1"/>
      <c r="Y29" s="1"/>
    </row>
    <row r="30" spans="1:25" ht="15.75" customHeight="1" x14ac:dyDescent="0.25">
      <c r="A30" s="38"/>
      <c r="B30" s="38"/>
      <c r="C30" s="38"/>
      <c r="D30" s="38"/>
      <c r="E30" s="16" t="s">
        <v>45</v>
      </c>
      <c r="F30" s="13">
        <v>653</v>
      </c>
      <c r="G30" s="14">
        <v>3.0000000000000001E-3</v>
      </c>
      <c r="H30" s="14">
        <v>4.0000000000000001E-3</v>
      </c>
      <c r="I30" s="14">
        <v>5.0000000000000001E-3</v>
      </c>
      <c r="J30" s="14">
        <v>3.0000000000000001E-3</v>
      </c>
      <c r="K30" s="14">
        <v>4.0000000000000001E-3</v>
      </c>
      <c r="L30" s="14">
        <v>5.0000000000000001E-3</v>
      </c>
      <c r="M30" s="13">
        <f t="shared" si="12"/>
        <v>1.9590000000000001</v>
      </c>
      <c r="N30" s="13">
        <f t="shared" si="13"/>
        <v>2.6120000000000001</v>
      </c>
      <c r="O30" s="13">
        <f t="shared" si="14"/>
        <v>3.2650000000000001</v>
      </c>
      <c r="P30" s="38"/>
      <c r="Q30" s="38"/>
      <c r="R30" s="38"/>
      <c r="S30" s="38"/>
      <c r="T30" s="38"/>
      <c r="U30" s="38"/>
      <c r="V30" s="3"/>
      <c r="W30" s="1"/>
      <c r="X30" s="1"/>
      <c r="Y30" s="1"/>
    </row>
    <row r="31" spans="1:25" ht="15.75" customHeight="1" x14ac:dyDescent="0.25">
      <c r="A31" s="39" t="s">
        <v>46</v>
      </c>
      <c r="B31" s="37">
        <v>200</v>
      </c>
      <c r="C31" s="37">
        <v>200</v>
      </c>
      <c r="D31" s="37">
        <v>200</v>
      </c>
      <c r="E31" s="20" t="s">
        <v>47</v>
      </c>
      <c r="F31" s="13">
        <v>1426</v>
      </c>
      <c r="G31" s="15">
        <v>0.16</v>
      </c>
      <c r="H31" s="15">
        <v>0.16</v>
      </c>
      <c r="I31" s="15">
        <v>0.16</v>
      </c>
      <c r="J31" s="15">
        <v>0.109</v>
      </c>
      <c r="K31" s="15">
        <v>0.109</v>
      </c>
      <c r="L31" s="15">
        <v>0.109</v>
      </c>
      <c r="M31" s="13">
        <f t="shared" si="12"/>
        <v>228.16</v>
      </c>
      <c r="N31" s="13">
        <f t="shared" si="13"/>
        <v>228.16</v>
      </c>
      <c r="O31" s="13">
        <f t="shared" si="14"/>
        <v>228.16</v>
      </c>
      <c r="P31" s="43">
        <f t="shared" ref="P31:R31" si="17">SUM(M31:M36)</f>
        <v>257.62</v>
      </c>
      <c r="Q31" s="43">
        <f t="shared" si="17"/>
        <v>257.62</v>
      </c>
      <c r="R31" s="43">
        <f t="shared" si="17"/>
        <v>257.62</v>
      </c>
      <c r="S31" s="43">
        <f t="shared" ref="S31:U31" si="18">P31+P31*80%</f>
        <v>463.71600000000001</v>
      </c>
      <c r="T31" s="43">
        <f t="shared" si="18"/>
        <v>463.71600000000001</v>
      </c>
      <c r="U31" s="43">
        <f t="shared" si="18"/>
        <v>463.71600000000001</v>
      </c>
      <c r="V31" s="3"/>
      <c r="W31" s="1"/>
      <c r="X31" s="1"/>
      <c r="Y31" s="1"/>
    </row>
    <row r="32" spans="1:25" ht="15.75" customHeight="1" x14ac:dyDescent="0.25">
      <c r="A32" s="38"/>
      <c r="B32" s="38"/>
      <c r="C32" s="38"/>
      <c r="D32" s="38"/>
      <c r="E32" s="16" t="s">
        <v>45</v>
      </c>
      <c r="F32" s="13">
        <v>653</v>
      </c>
      <c r="G32" s="15">
        <v>5.0000000000000001E-3</v>
      </c>
      <c r="H32" s="15">
        <v>5.0000000000000001E-3</v>
      </c>
      <c r="I32" s="15">
        <v>5.0000000000000001E-3</v>
      </c>
      <c r="J32" s="15">
        <v>5.0000000000000001E-3</v>
      </c>
      <c r="K32" s="15">
        <v>5.0000000000000001E-3</v>
      </c>
      <c r="L32" s="15">
        <v>5.0000000000000001E-3</v>
      </c>
      <c r="M32" s="13">
        <f t="shared" si="12"/>
        <v>3.2650000000000001</v>
      </c>
      <c r="N32" s="13">
        <f t="shared" si="13"/>
        <v>3.2650000000000001</v>
      </c>
      <c r="O32" s="13">
        <f t="shared" si="14"/>
        <v>3.2650000000000001</v>
      </c>
      <c r="P32" s="38"/>
      <c r="Q32" s="38"/>
      <c r="R32" s="38"/>
      <c r="S32" s="38"/>
      <c r="T32" s="38"/>
      <c r="U32" s="38"/>
      <c r="V32" s="3"/>
      <c r="W32" s="1"/>
      <c r="X32" s="1"/>
      <c r="Y32" s="1"/>
    </row>
    <row r="33" spans="1:25" ht="15.75" customHeight="1" x14ac:dyDescent="0.25">
      <c r="A33" s="38"/>
      <c r="B33" s="38"/>
      <c r="C33" s="38"/>
      <c r="D33" s="38"/>
      <c r="E33" s="16" t="s">
        <v>48</v>
      </c>
      <c r="F33" s="13">
        <v>191</v>
      </c>
      <c r="G33" s="15">
        <v>0.107</v>
      </c>
      <c r="H33" s="15">
        <v>0.107</v>
      </c>
      <c r="I33" s="15">
        <v>0.107</v>
      </c>
      <c r="J33" s="15">
        <v>0.08</v>
      </c>
      <c r="K33" s="15">
        <v>0.08</v>
      </c>
      <c r="L33" s="15">
        <v>0.08</v>
      </c>
      <c r="M33" s="13">
        <f t="shared" si="12"/>
        <v>20.437000000000001</v>
      </c>
      <c r="N33" s="13">
        <f t="shared" si="13"/>
        <v>20.437000000000001</v>
      </c>
      <c r="O33" s="13">
        <f t="shared" si="14"/>
        <v>20.437000000000001</v>
      </c>
      <c r="P33" s="38"/>
      <c r="Q33" s="38"/>
      <c r="R33" s="38"/>
      <c r="S33" s="38"/>
      <c r="T33" s="38"/>
      <c r="U33" s="38"/>
      <c r="V33" s="3"/>
      <c r="W33" s="1"/>
      <c r="X33" s="1"/>
      <c r="Y33" s="1"/>
    </row>
    <row r="34" spans="1:25" ht="15.75" customHeight="1" x14ac:dyDescent="0.25">
      <c r="A34" s="38"/>
      <c r="B34" s="38"/>
      <c r="C34" s="38"/>
      <c r="D34" s="38"/>
      <c r="E34" s="16" t="s">
        <v>49</v>
      </c>
      <c r="F34" s="13">
        <v>240</v>
      </c>
      <c r="G34" s="15">
        <v>2.1999999999999999E-2</v>
      </c>
      <c r="H34" s="15">
        <v>2.1999999999999999E-2</v>
      </c>
      <c r="I34" s="15">
        <v>2.1999999999999999E-2</v>
      </c>
      <c r="J34" s="15">
        <v>1.7999999999999999E-2</v>
      </c>
      <c r="K34" s="15">
        <v>1.7999999999999999E-2</v>
      </c>
      <c r="L34" s="15">
        <v>1.7999999999999999E-2</v>
      </c>
      <c r="M34" s="13">
        <f t="shared" si="12"/>
        <v>5.2799999999999994</v>
      </c>
      <c r="N34" s="13">
        <f t="shared" si="13"/>
        <v>5.2799999999999994</v>
      </c>
      <c r="O34" s="13">
        <f t="shared" si="14"/>
        <v>5.2799999999999994</v>
      </c>
      <c r="P34" s="38"/>
      <c r="Q34" s="38"/>
      <c r="R34" s="38"/>
      <c r="S34" s="38"/>
      <c r="T34" s="38"/>
      <c r="U34" s="38"/>
      <c r="V34" s="3"/>
      <c r="W34" s="1"/>
      <c r="X34" s="1"/>
      <c r="Y34" s="1"/>
    </row>
    <row r="35" spans="1:25" ht="15.75" customHeight="1" x14ac:dyDescent="0.25">
      <c r="A35" s="38"/>
      <c r="B35" s="38"/>
      <c r="C35" s="38"/>
      <c r="D35" s="38"/>
      <c r="E35" s="16" t="s">
        <v>50</v>
      </c>
      <c r="F35" s="13">
        <v>207</v>
      </c>
      <c r="G35" s="14">
        <v>2E-3</v>
      </c>
      <c r="H35" s="14">
        <v>2E-3</v>
      </c>
      <c r="I35" s="14">
        <v>2E-3</v>
      </c>
      <c r="J35" s="14">
        <v>2E-3</v>
      </c>
      <c r="K35" s="14">
        <v>2E-3</v>
      </c>
      <c r="L35" s="14">
        <v>2E-3</v>
      </c>
      <c r="M35" s="13">
        <f t="shared" si="12"/>
        <v>0.41400000000000003</v>
      </c>
      <c r="N35" s="13">
        <f t="shared" si="13"/>
        <v>0.41400000000000003</v>
      </c>
      <c r="O35" s="13">
        <f t="shared" si="14"/>
        <v>0.41400000000000003</v>
      </c>
      <c r="P35" s="38"/>
      <c r="Q35" s="38"/>
      <c r="R35" s="38"/>
      <c r="S35" s="38"/>
      <c r="T35" s="38"/>
      <c r="U35" s="38"/>
      <c r="V35" s="3"/>
      <c r="W35" s="1"/>
      <c r="X35" s="1"/>
      <c r="Y35" s="1"/>
    </row>
    <row r="36" spans="1:25" ht="15.75" customHeight="1" x14ac:dyDescent="0.25">
      <c r="A36" s="38"/>
      <c r="B36" s="38"/>
      <c r="C36" s="38"/>
      <c r="D36" s="38"/>
      <c r="E36" s="16" t="s">
        <v>28</v>
      </c>
      <c r="F36" s="13">
        <v>64</v>
      </c>
      <c r="G36" s="14">
        <v>1E-3</v>
      </c>
      <c r="H36" s="14">
        <v>1E-3</v>
      </c>
      <c r="I36" s="14">
        <v>1E-3</v>
      </c>
      <c r="J36" s="14">
        <v>1E-3</v>
      </c>
      <c r="K36" s="14">
        <v>1E-3</v>
      </c>
      <c r="L36" s="14">
        <v>1E-3</v>
      </c>
      <c r="M36" s="13">
        <f t="shared" si="12"/>
        <v>6.4000000000000001E-2</v>
      </c>
      <c r="N36" s="13">
        <f t="shared" si="13"/>
        <v>6.4000000000000001E-2</v>
      </c>
      <c r="O36" s="13">
        <f t="shared" si="14"/>
        <v>6.4000000000000001E-2</v>
      </c>
      <c r="P36" s="38"/>
      <c r="Q36" s="38"/>
      <c r="R36" s="38"/>
      <c r="S36" s="38"/>
      <c r="T36" s="38"/>
      <c r="U36" s="38"/>
      <c r="V36" s="3"/>
      <c r="W36" s="1"/>
      <c r="X36" s="1"/>
      <c r="Y36" s="1"/>
    </row>
    <row r="37" spans="1:25" ht="15.75" customHeight="1" x14ac:dyDescent="0.25">
      <c r="A37" s="39" t="s">
        <v>51</v>
      </c>
      <c r="B37" s="37">
        <v>200</v>
      </c>
      <c r="C37" s="37">
        <v>200</v>
      </c>
      <c r="D37" s="37">
        <v>200</v>
      </c>
      <c r="E37" s="20" t="s">
        <v>52</v>
      </c>
      <c r="F37" s="13">
        <v>1500</v>
      </c>
      <c r="G37" s="14">
        <v>3.0000000000000001E-3</v>
      </c>
      <c r="H37" s="14">
        <v>3.0000000000000001E-3</v>
      </c>
      <c r="I37" s="14">
        <v>3.0000000000000001E-3</v>
      </c>
      <c r="J37" s="14">
        <v>3.0000000000000001E-3</v>
      </c>
      <c r="K37" s="14">
        <v>3.0000000000000001E-3</v>
      </c>
      <c r="L37" s="14">
        <v>3.0000000000000001E-3</v>
      </c>
      <c r="M37" s="13">
        <f t="shared" si="12"/>
        <v>4.5</v>
      </c>
      <c r="N37" s="13">
        <f t="shared" si="13"/>
        <v>4.5</v>
      </c>
      <c r="O37" s="13">
        <f t="shared" si="14"/>
        <v>4.5</v>
      </c>
      <c r="P37" s="43">
        <f t="shared" ref="P37:R37" si="19">SUM(M37:M39)</f>
        <v>46.870000000000005</v>
      </c>
      <c r="Q37" s="43">
        <f t="shared" si="19"/>
        <v>46.870000000000005</v>
      </c>
      <c r="R37" s="43">
        <f t="shared" si="19"/>
        <v>46.870000000000005</v>
      </c>
      <c r="S37" s="43">
        <f t="shared" ref="S37:U37" si="20">P37+P37*80%</f>
        <v>84.366000000000014</v>
      </c>
      <c r="T37" s="43">
        <f t="shared" si="20"/>
        <v>84.366000000000014</v>
      </c>
      <c r="U37" s="43">
        <f t="shared" si="20"/>
        <v>84.366000000000014</v>
      </c>
      <c r="V37" s="3"/>
      <c r="W37" s="1"/>
      <c r="X37" s="1"/>
      <c r="Y37" s="1"/>
    </row>
    <row r="38" spans="1:25" ht="15.75" customHeight="1" x14ac:dyDescent="0.25">
      <c r="A38" s="38"/>
      <c r="B38" s="38"/>
      <c r="C38" s="38"/>
      <c r="D38" s="38"/>
      <c r="E38" s="16" t="s">
        <v>26</v>
      </c>
      <c r="F38" s="13">
        <v>437</v>
      </c>
      <c r="G38" s="15">
        <v>0.01</v>
      </c>
      <c r="H38" s="15">
        <v>0.01</v>
      </c>
      <c r="I38" s="15">
        <v>0.01</v>
      </c>
      <c r="J38" s="15">
        <v>0.01</v>
      </c>
      <c r="K38" s="15">
        <v>0.01</v>
      </c>
      <c r="L38" s="15">
        <v>0.01</v>
      </c>
      <c r="M38" s="13">
        <f t="shared" si="12"/>
        <v>4.37</v>
      </c>
      <c r="N38" s="13">
        <f t="shared" si="13"/>
        <v>4.37</v>
      </c>
      <c r="O38" s="13">
        <f t="shared" si="14"/>
        <v>4.37</v>
      </c>
      <c r="P38" s="38"/>
      <c r="Q38" s="38"/>
      <c r="R38" s="38"/>
      <c r="S38" s="38"/>
      <c r="T38" s="38"/>
      <c r="U38" s="38"/>
      <c r="V38" s="3"/>
      <c r="W38" s="1"/>
      <c r="X38" s="1"/>
      <c r="Y38" s="1"/>
    </row>
    <row r="39" spans="1:25" ht="15.75" customHeight="1" x14ac:dyDescent="0.25">
      <c r="A39" s="38"/>
      <c r="B39" s="38"/>
      <c r="C39" s="38"/>
      <c r="D39" s="38"/>
      <c r="E39" s="16" t="s">
        <v>53</v>
      </c>
      <c r="F39" s="13">
        <v>2000</v>
      </c>
      <c r="G39" s="14">
        <v>1.9E-2</v>
      </c>
      <c r="H39" s="14">
        <v>1.9E-2</v>
      </c>
      <c r="I39" s="14">
        <v>1.9E-2</v>
      </c>
      <c r="J39" s="14">
        <v>1.9E-2</v>
      </c>
      <c r="K39" s="14">
        <v>1.9E-2</v>
      </c>
      <c r="L39" s="14">
        <v>1.9E-2</v>
      </c>
      <c r="M39" s="13">
        <f t="shared" si="12"/>
        <v>38</v>
      </c>
      <c r="N39" s="13">
        <f t="shared" si="13"/>
        <v>38</v>
      </c>
      <c r="O39" s="13">
        <f t="shared" si="14"/>
        <v>38</v>
      </c>
      <c r="P39" s="38"/>
      <c r="Q39" s="38"/>
      <c r="R39" s="38"/>
      <c r="S39" s="38"/>
      <c r="T39" s="38"/>
      <c r="U39" s="38"/>
      <c r="V39" s="3"/>
      <c r="W39" s="1"/>
      <c r="X39" s="1"/>
      <c r="Y39" s="1"/>
    </row>
    <row r="40" spans="1:25" ht="15.75" customHeight="1" x14ac:dyDescent="0.25">
      <c r="A40" s="21" t="s">
        <v>54</v>
      </c>
      <c r="B40" s="14">
        <v>20</v>
      </c>
      <c r="C40" s="14">
        <v>35</v>
      </c>
      <c r="D40" s="14">
        <v>40</v>
      </c>
      <c r="E40" s="22" t="s">
        <v>54</v>
      </c>
      <c r="F40" s="13">
        <v>425</v>
      </c>
      <c r="G40" s="15">
        <v>0.02</v>
      </c>
      <c r="H40" s="14">
        <v>3.5000000000000003E-2</v>
      </c>
      <c r="I40" s="15">
        <v>0.04</v>
      </c>
      <c r="J40" s="15">
        <v>0.02</v>
      </c>
      <c r="K40" s="14">
        <v>3.5000000000000003E-2</v>
      </c>
      <c r="L40" s="15">
        <v>0.04</v>
      </c>
      <c r="M40" s="13">
        <f t="shared" si="12"/>
        <v>8.5</v>
      </c>
      <c r="N40" s="13">
        <f t="shared" si="13"/>
        <v>14.875000000000002</v>
      </c>
      <c r="O40" s="13">
        <f t="shared" si="14"/>
        <v>17</v>
      </c>
      <c r="P40" s="13">
        <f t="shared" ref="P40:R40" si="21">SUM(M40)</f>
        <v>8.5</v>
      </c>
      <c r="Q40" s="13">
        <f t="shared" si="21"/>
        <v>14.875000000000002</v>
      </c>
      <c r="R40" s="13">
        <f t="shared" si="21"/>
        <v>17</v>
      </c>
      <c r="S40" s="13">
        <f t="shared" ref="S40:U40" si="22">P40+P40*80%</f>
        <v>15.3</v>
      </c>
      <c r="T40" s="13">
        <f t="shared" si="22"/>
        <v>26.775000000000006</v>
      </c>
      <c r="U40" s="13">
        <f t="shared" si="22"/>
        <v>30.6</v>
      </c>
      <c r="V40" s="3"/>
      <c r="W40" s="1"/>
      <c r="X40" s="1"/>
      <c r="Y40" s="1"/>
    </row>
    <row r="41" spans="1:25" ht="15.75" customHeight="1" x14ac:dyDescent="0.25">
      <c r="A41" s="21"/>
      <c r="B41" s="14"/>
      <c r="C41" s="14"/>
      <c r="D41" s="14"/>
      <c r="E41" s="22"/>
      <c r="F41" s="13"/>
      <c r="G41" s="15"/>
      <c r="H41" s="14"/>
      <c r="I41" s="15"/>
      <c r="J41" s="15"/>
      <c r="K41" s="15"/>
      <c r="L41" s="15"/>
      <c r="M41" s="13"/>
      <c r="N41" s="13"/>
      <c r="O41" s="13"/>
      <c r="P41" s="23">
        <f t="shared" ref="P41:U41" si="23">SUM(P28:P40)</f>
        <v>352.47</v>
      </c>
      <c r="Q41" s="23">
        <f t="shared" si="23"/>
        <v>387.96500000000003</v>
      </c>
      <c r="R41" s="23">
        <f t="shared" si="23"/>
        <v>390.09000000000003</v>
      </c>
      <c r="S41" s="23">
        <f t="shared" si="23"/>
        <v>634.44599999999991</v>
      </c>
      <c r="T41" s="23">
        <f t="shared" si="23"/>
        <v>698.33699999999999</v>
      </c>
      <c r="U41" s="23">
        <f t="shared" si="23"/>
        <v>702.16200000000003</v>
      </c>
      <c r="V41" s="3"/>
      <c r="W41" s="1"/>
      <c r="X41" s="1"/>
      <c r="Y41" s="1"/>
    </row>
    <row r="42" spans="1:25" ht="15.75" customHeight="1" x14ac:dyDescent="0.25">
      <c r="A42" s="40" t="s">
        <v>55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3"/>
      <c r="W42" s="1"/>
      <c r="X42" s="1"/>
      <c r="Y42" s="1"/>
    </row>
    <row r="43" spans="1:25" ht="15.75" customHeight="1" x14ac:dyDescent="0.25">
      <c r="A43" s="39" t="s">
        <v>56</v>
      </c>
      <c r="B43" s="37">
        <v>80</v>
      </c>
      <c r="C43" s="37">
        <v>100</v>
      </c>
      <c r="D43" s="37">
        <v>100</v>
      </c>
      <c r="E43" s="12" t="s">
        <v>57</v>
      </c>
      <c r="F43" s="13">
        <v>2711</v>
      </c>
      <c r="G43" s="14">
        <v>0.16200000000000001</v>
      </c>
      <c r="H43" s="15">
        <v>0.216</v>
      </c>
      <c r="I43" s="15">
        <v>0.216</v>
      </c>
      <c r="J43" s="15">
        <v>0.11899999999999999</v>
      </c>
      <c r="K43" s="15">
        <v>0.159</v>
      </c>
      <c r="L43" s="15">
        <v>0.159</v>
      </c>
      <c r="M43" s="13">
        <f t="shared" ref="M43:M55" si="24">G43*F43</f>
        <v>439.18200000000002</v>
      </c>
      <c r="N43" s="13">
        <f t="shared" ref="N43:N55" si="25">H43*F43</f>
        <v>585.57600000000002</v>
      </c>
      <c r="O43" s="13">
        <f t="shared" ref="O43:O55" si="26">I43*F43</f>
        <v>585.57600000000002</v>
      </c>
      <c r="P43" s="43">
        <f t="shared" ref="P43:R43" si="27">SUM(M43:M49)</f>
        <v>478.29500000000007</v>
      </c>
      <c r="Q43" s="43">
        <f t="shared" si="27"/>
        <v>638.50199999999995</v>
      </c>
      <c r="R43" s="43">
        <f t="shared" si="27"/>
        <v>638.50199999999995</v>
      </c>
      <c r="S43" s="43">
        <f t="shared" ref="S43:U43" si="28">P43+P43*80%</f>
        <v>860.93100000000015</v>
      </c>
      <c r="T43" s="43">
        <f t="shared" si="28"/>
        <v>1149.3036</v>
      </c>
      <c r="U43" s="43">
        <f t="shared" si="28"/>
        <v>1149.3036</v>
      </c>
      <c r="V43" s="3"/>
      <c r="W43" s="1"/>
      <c r="X43" s="1"/>
      <c r="Y43" s="1"/>
    </row>
    <row r="44" spans="1:25" ht="15.75" customHeight="1" x14ac:dyDescent="0.25">
      <c r="A44" s="38"/>
      <c r="B44" s="38"/>
      <c r="C44" s="38"/>
      <c r="D44" s="38"/>
      <c r="E44" s="16" t="s">
        <v>49</v>
      </c>
      <c r="F44" s="13">
        <v>240</v>
      </c>
      <c r="G44" s="15">
        <v>0.01</v>
      </c>
      <c r="H44" s="14">
        <v>1.4999999999999999E-2</v>
      </c>
      <c r="I44" s="14">
        <v>1.4999999999999999E-2</v>
      </c>
      <c r="J44" s="14">
        <v>1.2E-2</v>
      </c>
      <c r="K44" s="14">
        <v>8.0000000000000002E-3</v>
      </c>
      <c r="L44" s="14">
        <v>1.2E-2</v>
      </c>
      <c r="M44" s="13">
        <f t="shared" si="24"/>
        <v>2.4</v>
      </c>
      <c r="N44" s="13">
        <f t="shared" si="25"/>
        <v>3.5999999999999996</v>
      </c>
      <c r="O44" s="13">
        <f t="shared" si="26"/>
        <v>3.5999999999999996</v>
      </c>
      <c r="P44" s="38"/>
      <c r="Q44" s="38"/>
      <c r="R44" s="38"/>
      <c r="S44" s="38"/>
      <c r="T44" s="38"/>
      <c r="U44" s="38"/>
      <c r="V44" s="3"/>
      <c r="W44" s="1"/>
      <c r="X44" s="1"/>
      <c r="Y44" s="1"/>
    </row>
    <row r="45" spans="1:25" ht="15.75" customHeight="1" x14ac:dyDescent="0.25">
      <c r="A45" s="38"/>
      <c r="B45" s="38"/>
      <c r="C45" s="38"/>
      <c r="D45" s="38"/>
      <c r="E45" s="16" t="s">
        <v>58</v>
      </c>
      <c r="F45" s="13">
        <v>149</v>
      </c>
      <c r="G45" s="14">
        <v>7.0000000000000001E-3</v>
      </c>
      <c r="H45" s="14">
        <v>0.01</v>
      </c>
      <c r="I45" s="14">
        <v>0.01</v>
      </c>
      <c r="J45" s="14">
        <v>8.0000000000000002E-3</v>
      </c>
      <c r="K45" s="14">
        <v>6.0000000000000001E-3</v>
      </c>
      <c r="L45" s="14">
        <v>8.0000000000000002E-3</v>
      </c>
      <c r="M45" s="13">
        <f t="shared" si="24"/>
        <v>1.0429999999999999</v>
      </c>
      <c r="N45" s="13">
        <f t="shared" si="25"/>
        <v>1.49</v>
      </c>
      <c r="O45" s="13">
        <f t="shared" si="26"/>
        <v>1.49</v>
      </c>
      <c r="P45" s="38"/>
      <c r="Q45" s="38"/>
      <c r="R45" s="38"/>
      <c r="S45" s="38"/>
      <c r="T45" s="38"/>
      <c r="U45" s="38"/>
      <c r="V45" s="3"/>
      <c r="W45" s="1"/>
      <c r="X45" s="1"/>
      <c r="Y45" s="1"/>
    </row>
    <row r="46" spans="1:25" ht="15.75" customHeight="1" x14ac:dyDescent="0.25">
      <c r="A46" s="38"/>
      <c r="B46" s="38"/>
      <c r="C46" s="38"/>
      <c r="D46" s="38"/>
      <c r="E46" s="16" t="s">
        <v>45</v>
      </c>
      <c r="F46" s="13">
        <v>653</v>
      </c>
      <c r="G46" s="14">
        <v>7.0000000000000001E-3</v>
      </c>
      <c r="H46" s="14">
        <v>0.01</v>
      </c>
      <c r="I46" s="14">
        <v>0.01</v>
      </c>
      <c r="J46" s="14">
        <v>0.01</v>
      </c>
      <c r="K46" s="14">
        <v>7.0000000000000001E-3</v>
      </c>
      <c r="L46" s="14">
        <v>0.01</v>
      </c>
      <c r="M46" s="13">
        <f t="shared" si="24"/>
        <v>4.5709999999999997</v>
      </c>
      <c r="N46" s="13">
        <f t="shared" si="25"/>
        <v>6.53</v>
      </c>
      <c r="O46" s="13">
        <f t="shared" si="26"/>
        <v>6.53</v>
      </c>
      <c r="P46" s="38"/>
      <c r="Q46" s="38"/>
      <c r="R46" s="38"/>
      <c r="S46" s="38"/>
      <c r="T46" s="38"/>
      <c r="U46" s="38"/>
      <c r="V46" s="3"/>
      <c r="W46" s="1"/>
      <c r="X46" s="1"/>
      <c r="Y46" s="1"/>
    </row>
    <row r="47" spans="1:25" ht="15.75" customHeight="1" x14ac:dyDescent="0.25">
      <c r="A47" s="38"/>
      <c r="B47" s="38"/>
      <c r="C47" s="38"/>
      <c r="D47" s="38"/>
      <c r="E47" s="16" t="s">
        <v>59</v>
      </c>
      <c r="F47" s="13">
        <v>2000</v>
      </c>
      <c r="G47" s="14">
        <v>1.4999999999999999E-2</v>
      </c>
      <c r="H47" s="14">
        <v>0.02</v>
      </c>
      <c r="I47" s="14">
        <v>0.02</v>
      </c>
      <c r="J47" s="14">
        <v>0.02</v>
      </c>
      <c r="K47" s="14">
        <v>1.4999999999999999E-2</v>
      </c>
      <c r="L47" s="14">
        <v>0.02</v>
      </c>
      <c r="M47" s="13">
        <f t="shared" si="24"/>
        <v>30</v>
      </c>
      <c r="N47" s="13">
        <f t="shared" si="25"/>
        <v>40</v>
      </c>
      <c r="O47" s="13">
        <f t="shared" si="26"/>
        <v>40</v>
      </c>
      <c r="P47" s="38"/>
      <c r="Q47" s="38"/>
      <c r="R47" s="38"/>
      <c r="S47" s="38"/>
      <c r="T47" s="38"/>
      <c r="U47" s="38"/>
      <c r="V47" s="3"/>
      <c r="W47" s="1"/>
      <c r="X47" s="1"/>
      <c r="Y47" s="1"/>
    </row>
    <row r="48" spans="1:25" ht="15.75" customHeight="1" x14ac:dyDescent="0.25">
      <c r="A48" s="38"/>
      <c r="B48" s="38"/>
      <c r="C48" s="38"/>
      <c r="D48" s="38"/>
      <c r="E48" s="16" t="s">
        <v>50</v>
      </c>
      <c r="F48" s="13">
        <v>207</v>
      </c>
      <c r="G48" s="14">
        <v>5.0000000000000001E-3</v>
      </c>
      <c r="H48" s="15">
        <v>6.0000000000000001E-3</v>
      </c>
      <c r="I48" s="15">
        <v>6.0000000000000001E-3</v>
      </c>
      <c r="J48" s="15">
        <v>6.0000000000000001E-3</v>
      </c>
      <c r="K48" s="14">
        <v>5.0000000000000001E-3</v>
      </c>
      <c r="L48" s="15">
        <v>6.0000000000000001E-3</v>
      </c>
      <c r="M48" s="13">
        <f t="shared" si="24"/>
        <v>1.0349999999999999</v>
      </c>
      <c r="N48" s="13">
        <f t="shared" si="25"/>
        <v>1.242</v>
      </c>
      <c r="O48" s="13">
        <f t="shared" si="26"/>
        <v>1.242</v>
      </c>
      <c r="P48" s="38"/>
      <c r="Q48" s="38"/>
      <c r="R48" s="38"/>
      <c r="S48" s="38"/>
      <c r="T48" s="38"/>
      <c r="U48" s="38"/>
      <c r="V48" s="3"/>
      <c r="W48" s="1"/>
      <c r="X48" s="1"/>
      <c r="Y48" s="1"/>
    </row>
    <row r="49" spans="1:25" ht="15.75" customHeight="1" x14ac:dyDescent="0.25">
      <c r="A49" s="38"/>
      <c r="B49" s="38"/>
      <c r="C49" s="38"/>
      <c r="D49" s="38"/>
      <c r="E49" s="16" t="s">
        <v>28</v>
      </c>
      <c r="F49" s="13">
        <v>64</v>
      </c>
      <c r="G49" s="14">
        <v>1E-3</v>
      </c>
      <c r="H49" s="14">
        <v>1E-3</v>
      </c>
      <c r="I49" s="14">
        <v>1E-3</v>
      </c>
      <c r="J49" s="14">
        <v>1E-3</v>
      </c>
      <c r="K49" s="14">
        <v>1E-3</v>
      </c>
      <c r="L49" s="14">
        <v>1E-3</v>
      </c>
      <c r="M49" s="13">
        <f t="shared" si="24"/>
        <v>6.4000000000000001E-2</v>
      </c>
      <c r="N49" s="13">
        <f t="shared" si="25"/>
        <v>6.4000000000000001E-2</v>
      </c>
      <c r="O49" s="13">
        <f t="shared" si="26"/>
        <v>6.4000000000000001E-2</v>
      </c>
      <c r="P49" s="38"/>
      <c r="Q49" s="38"/>
      <c r="R49" s="38"/>
      <c r="S49" s="38"/>
      <c r="T49" s="38"/>
      <c r="U49" s="38"/>
      <c r="V49" s="3"/>
      <c r="W49" s="1"/>
      <c r="X49" s="1"/>
      <c r="Y49" s="1"/>
    </row>
    <row r="50" spans="1:25" ht="15.75" customHeight="1" x14ac:dyDescent="0.25">
      <c r="A50" s="39" t="s">
        <v>60</v>
      </c>
      <c r="B50" s="37">
        <v>100</v>
      </c>
      <c r="C50" s="37">
        <v>150</v>
      </c>
      <c r="D50" s="37">
        <v>150</v>
      </c>
      <c r="E50" s="16" t="s">
        <v>27</v>
      </c>
      <c r="F50" s="13">
        <v>3652</v>
      </c>
      <c r="G50" s="14">
        <v>5.0000000000000001E-3</v>
      </c>
      <c r="H50" s="14">
        <v>5.0000000000000001E-3</v>
      </c>
      <c r="I50" s="14">
        <v>5.0000000000000001E-3</v>
      </c>
      <c r="J50" s="14">
        <v>5.0000000000000001E-3</v>
      </c>
      <c r="K50" s="14">
        <v>5.0000000000000001E-3</v>
      </c>
      <c r="L50" s="14">
        <v>5.0000000000000001E-3</v>
      </c>
      <c r="M50" s="13">
        <f t="shared" si="24"/>
        <v>18.260000000000002</v>
      </c>
      <c r="N50" s="13">
        <f t="shared" si="25"/>
        <v>18.260000000000002</v>
      </c>
      <c r="O50" s="13">
        <f t="shared" si="26"/>
        <v>18.260000000000002</v>
      </c>
      <c r="P50" s="43">
        <f t="shared" ref="P50:R50" si="29">SUM(M50:M52)</f>
        <v>32.628</v>
      </c>
      <c r="Q50" s="43">
        <f t="shared" si="29"/>
        <v>39.481999999999999</v>
      </c>
      <c r="R50" s="43">
        <f t="shared" si="29"/>
        <v>39.481999999999999</v>
      </c>
      <c r="S50" s="43">
        <f t="shared" ref="S50:U50" si="30">P50+P50*80%</f>
        <v>58.730400000000003</v>
      </c>
      <c r="T50" s="43">
        <f t="shared" si="30"/>
        <v>71.067599999999999</v>
      </c>
      <c r="U50" s="43">
        <f t="shared" si="30"/>
        <v>71.067599999999999</v>
      </c>
      <c r="V50" s="3"/>
      <c r="W50" s="1"/>
      <c r="X50" s="1"/>
      <c r="Y50" s="1"/>
    </row>
    <row r="51" spans="1:25" ht="15.75" customHeight="1" x14ac:dyDescent="0.25">
      <c r="A51" s="38"/>
      <c r="B51" s="38"/>
      <c r="C51" s="38"/>
      <c r="D51" s="38"/>
      <c r="E51" s="16" t="s">
        <v>61</v>
      </c>
      <c r="F51" s="13">
        <v>298</v>
      </c>
      <c r="G51" s="15">
        <v>4.8000000000000001E-2</v>
      </c>
      <c r="H51" s="15">
        <v>7.0999999999999994E-2</v>
      </c>
      <c r="I51" s="15">
        <v>7.0999999999999994E-2</v>
      </c>
      <c r="J51" s="15">
        <v>4.8000000000000001E-2</v>
      </c>
      <c r="K51" s="15">
        <v>7.0999999999999994E-2</v>
      </c>
      <c r="L51" s="15">
        <v>7.0999999999999994E-2</v>
      </c>
      <c r="M51" s="13">
        <f t="shared" si="24"/>
        <v>14.304</v>
      </c>
      <c r="N51" s="13">
        <f t="shared" si="25"/>
        <v>21.157999999999998</v>
      </c>
      <c r="O51" s="13">
        <f t="shared" si="26"/>
        <v>21.157999999999998</v>
      </c>
      <c r="P51" s="38"/>
      <c r="Q51" s="38"/>
      <c r="R51" s="38"/>
      <c r="S51" s="38"/>
      <c r="T51" s="38"/>
      <c r="U51" s="38"/>
      <c r="V51" s="3"/>
      <c r="W51" s="1"/>
      <c r="X51" s="1"/>
      <c r="Y51" s="1"/>
    </row>
    <row r="52" spans="1:25" ht="15.75" customHeight="1" x14ac:dyDescent="0.25">
      <c r="A52" s="38"/>
      <c r="B52" s="38"/>
      <c r="C52" s="38"/>
      <c r="D52" s="38"/>
      <c r="E52" s="16" t="s">
        <v>28</v>
      </c>
      <c r="F52" s="13">
        <v>64</v>
      </c>
      <c r="G52" s="14">
        <v>1E-3</v>
      </c>
      <c r="H52" s="14">
        <v>1E-3</v>
      </c>
      <c r="I52" s="14">
        <v>1E-3</v>
      </c>
      <c r="J52" s="14">
        <v>1E-3</v>
      </c>
      <c r="K52" s="14">
        <v>1E-3</v>
      </c>
      <c r="L52" s="14">
        <v>1E-3</v>
      </c>
      <c r="M52" s="13">
        <f t="shared" si="24"/>
        <v>6.4000000000000001E-2</v>
      </c>
      <c r="N52" s="13">
        <f t="shared" si="25"/>
        <v>6.4000000000000001E-2</v>
      </c>
      <c r="O52" s="13">
        <f t="shared" si="26"/>
        <v>6.4000000000000001E-2</v>
      </c>
      <c r="P52" s="38"/>
      <c r="Q52" s="38"/>
      <c r="R52" s="38"/>
      <c r="S52" s="38"/>
      <c r="T52" s="38"/>
      <c r="U52" s="38"/>
      <c r="V52" s="3"/>
      <c r="W52" s="1"/>
      <c r="X52" s="1"/>
      <c r="Y52" s="1"/>
    </row>
    <row r="53" spans="1:25" ht="15.75" customHeight="1" x14ac:dyDescent="0.25">
      <c r="A53" s="17" t="s">
        <v>62</v>
      </c>
      <c r="B53" s="14">
        <v>50</v>
      </c>
      <c r="C53" s="14">
        <v>50</v>
      </c>
      <c r="D53" s="14">
        <v>50</v>
      </c>
      <c r="E53" s="17" t="s">
        <v>63</v>
      </c>
      <c r="F53" s="13">
        <v>1423</v>
      </c>
      <c r="G53" s="15">
        <v>0.05</v>
      </c>
      <c r="H53" s="15">
        <v>0.05</v>
      </c>
      <c r="I53" s="15">
        <v>0.05</v>
      </c>
      <c r="J53" s="15">
        <v>0.05</v>
      </c>
      <c r="K53" s="15">
        <v>0.05</v>
      </c>
      <c r="L53" s="15">
        <v>0.05</v>
      </c>
      <c r="M53" s="13">
        <f t="shared" si="24"/>
        <v>71.150000000000006</v>
      </c>
      <c r="N53" s="13">
        <f t="shared" si="25"/>
        <v>71.150000000000006</v>
      </c>
      <c r="O53" s="13">
        <f t="shared" si="26"/>
        <v>71.150000000000006</v>
      </c>
      <c r="P53" s="13">
        <f t="shared" ref="P53:R53" si="31">SUM(M53)</f>
        <v>71.150000000000006</v>
      </c>
      <c r="Q53" s="13">
        <f t="shared" si="31"/>
        <v>71.150000000000006</v>
      </c>
      <c r="R53" s="13">
        <f t="shared" si="31"/>
        <v>71.150000000000006</v>
      </c>
      <c r="S53" s="13">
        <f t="shared" ref="S53:U53" si="32">P53+P53*80%</f>
        <v>128.07000000000002</v>
      </c>
      <c r="T53" s="13">
        <f t="shared" si="32"/>
        <v>128.07000000000002</v>
      </c>
      <c r="U53" s="13">
        <f t="shared" si="32"/>
        <v>128.07000000000002</v>
      </c>
      <c r="V53" s="3"/>
      <c r="W53" s="1"/>
      <c r="X53" s="1"/>
      <c r="Y53" s="1"/>
    </row>
    <row r="54" spans="1:25" ht="15.75" customHeight="1" x14ac:dyDescent="0.25">
      <c r="A54" s="17" t="s">
        <v>64</v>
      </c>
      <c r="B54" s="14">
        <v>200</v>
      </c>
      <c r="C54" s="14">
        <v>200</v>
      </c>
      <c r="D54" s="14">
        <v>200</v>
      </c>
      <c r="E54" s="17" t="s">
        <v>64</v>
      </c>
      <c r="F54" s="13">
        <v>400</v>
      </c>
      <c r="G54" s="15">
        <v>0.2</v>
      </c>
      <c r="H54" s="15">
        <v>0.2</v>
      </c>
      <c r="I54" s="15">
        <v>0.2</v>
      </c>
      <c r="J54" s="15">
        <v>0.2</v>
      </c>
      <c r="K54" s="15">
        <v>0.2</v>
      </c>
      <c r="L54" s="15">
        <v>0.2</v>
      </c>
      <c r="M54" s="13">
        <f t="shared" si="24"/>
        <v>80</v>
      </c>
      <c r="N54" s="13">
        <f t="shared" si="25"/>
        <v>80</v>
      </c>
      <c r="O54" s="13">
        <f t="shared" si="26"/>
        <v>80</v>
      </c>
      <c r="P54" s="13">
        <f t="shared" ref="P54:R54" si="33">SUM(M54)</f>
        <v>80</v>
      </c>
      <c r="Q54" s="13">
        <f t="shared" si="33"/>
        <v>80</v>
      </c>
      <c r="R54" s="13">
        <f t="shared" si="33"/>
        <v>80</v>
      </c>
      <c r="S54" s="13">
        <f t="shared" ref="S54:U54" si="34">P54+P54*80%</f>
        <v>144</v>
      </c>
      <c r="T54" s="13">
        <f t="shared" si="34"/>
        <v>144</v>
      </c>
      <c r="U54" s="13">
        <f t="shared" si="34"/>
        <v>144</v>
      </c>
      <c r="V54" s="3"/>
      <c r="W54" s="1"/>
      <c r="X54" s="1"/>
      <c r="Y54" s="1"/>
    </row>
    <row r="55" spans="1:25" ht="15.75" customHeight="1" x14ac:dyDescent="0.25">
      <c r="A55" s="21" t="s">
        <v>54</v>
      </c>
      <c r="B55" s="14">
        <v>20</v>
      </c>
      <c r="C55" s="14">
        <v>35</v>
      </c>
      <c r="D55" s="14">
        <v>40</v>
      </c>
      <c r="E55" s="22" t="s">
        <v>54</v>
      </c>
      <c r="F55" s="13">
        <v>425</v>
      </c>
      <c r="G55" s="15">
        <v>0.02</v>
      </c>
      <c r="H55" s="14">
        <v>3.5000000000000003E-2</v>
      </c>
      <c r="I55" s="15">
        <v>0.04</v>
      </c>
      <c r="J55" s="15">
        <v>0.02</v>
      </c>
      <c r="K55" s="14">
        <v>3.5000000000000003E-2</v>
      </c>
      <c r="L55" s="15">
        <v>0.04</v>
      </c>
      <c r="M55" s="13">
        <f t="shared" si="24"/>
        <v>8.5</v>
      </c>
      <c r="N55" s="13">
        <f t="shared" si="25"/>
        <v>14.875000000000002</v>
      </c>
      <c r="O55" s="13">
        <f t="shared" si="26"/>
        <v>17</v>
      </c>
      <c r="P55" s="13">
        <f t="shared" ref="P55:R55" si="35">SUM(M55)</f>
        <v>8.5</v>
      </c>
      <c r="Q55" s="13">
        <f t="shared" si="35"/>
        <v>14.875000000000002</v>
      </c>
      <c r="R55" s="13">
        <f t="shared" si="35"/>
        <v>17</v>
      </c>
      <c r="S55" s="24">
        <f t="shared" ref="S55:U55" si="36">P55+P55*80%</f>
        <v>15.3</v>
      </c>
      <c r="T55" s="24">
        <f t="shared" si="36"/>
        <v>26.775000000000006</v>
      </c>
      <c r="U55" s="24">
        <f t="shared" si="36"/>
        <v>30.6</v>
      </c>
      <c r="V55" s="3"/>
      <c r="W55" s="1"/>
      <c r="X55" s="1"/>
      <c r="Y55" s="1"/>
    </row>
    <row r="56" spans="1:25" ht="15.75" customHeight="1" x14ac:dyDescent="0.25">
      <c r="A56" s="21"/>
      <c r="B56" s="14"/>
      <c r="C56" s="14"/>
      <c r="D56" s="14"/>
      <c r="E56" s="22"/>
      <c r="F56" s="13"/>
      <c r="G56" s="15"/>
      <c r="H56" s="14"/>
      <c r="I56" s="15"/>
      <c r="J56" s="15"/>
      <c r="K56" s="15"/>
      <c r="L56" s="15"/>
      <c r="M56" s="13"/>
      <c r="N56" s="13"/>
      <c r="O56" s="13"/>
      <c r="P56" s="23">
        <f t="shared" ref="P56:U56" si="37">SUM(P43:P55)</f>
        <v>670.57300000000009</v>
      </c>
      <c r="Q56" s="23">
        <f t="shared" si="37"/>
        <v>844.0089999999999</v>
      </c>
      <c r="R56" s="23">
        <f t="shared" si="37"/>
        <v>846.1339999999999</v>
      </c>
      <c r="S56" s="23">
        <f t="shared" si="37"/>
        <v>1207.0314000000001</v>
      </c>
      <c r="T56" s="23">
        <f t="shared" si="37"/>
        <v>1519.2162000000001</v>
      </c>
      <c r="U56" s="23">
        <f t="shared" si="37"/>
        <v>1523.0411999999999</v>
      </c>
      <c r="V56" s="3"/>
      <c r="W56" s="1"/>
      <c r="X56" s="1"/>
      <c r="Y56" s="1"/>
    </row>
    <row r="57" spans="1:25" ht="15.75" customHeight="1" x14ac:dyDescent="0.25">
      <c r="A57" s="40" t="s">
        <v>65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3"/>
      <c r="W57" s="1"/>
      <c r="X57" s="1"/>
      <c r="Y57" s="1"/>
    </row>
    <row r="58" spans="1:25" ht="15.75" customHeight="1" x14ac:dyDescent="0.25">
      <c r="A58" s="39" t="s">
        <v>66</v>
      </c>
      <c r="B58" s="37">
        <v>60</v>
      </c>
      <c r="C58" s="37">
        <v>100</v>
      </c>
      <c r="D58" s="37">
        <v>100</v>
      </c>
      <c r="E58" s="16" t="s">
        <v>67</v>
      </c>
      <c r="F58" s="13">
        <v>140</v>
      </c>
      <c r="G58" s="15">
        <v>4.3999999999999997E-2</v>
      </c>
      <c r="H58" s="13">
        <v>6.3E-2</v>
      </c>
      <c r="I58" s="13">
        <v>6.3E-2</v>
      </c>
      <c r="J58" s="15">
        <v>3.5000000000000003E-2</v>
      </c>
      <c r="K58" s="15">
        <v>0.05</v>
      </c>
      <c r="L58" s="15">
        <v>0.05</v>
      </c>
      <c r="M58" s="13">
        <f t="shared" ref="M58:M71" si="38">G58*F58</f>
        <v>6.1599999999999993</v>
      </c>
      <c r="N58" s="13">
        <f t="shared" ref="N58:N71" si="39">H58*F58</f>
        <v>8.82</v>
      </c>
      <c r="O58" s="13">
        <f t="shared" ref="O58:O71" si="40">I58*F58</f>
        <v>8.82</v>
      </c>
      <c r="P58" s="43">
        <f t="shared" ref="P58:R58" si="41">SUM(M58:M63)</f>
        <v>21.018999999999998</v>
      </c>
      <c r="Q58" s="43">
        <f t="shared" si="41"/>
        <v>31.091000000000001</v>
      </c>
      <c r="R58" s="43">
        <f t="shared" si="41"/>
        <v>31.091000000000001</v>
      </c>
      <c r="S58" s="43">
        <f t="shared" ref="S58:U58" si="42">P58+P58*80%</f>
        <v>37.834199999999996</v>
      </c>
      <c r="T58" s="43">
        <f t="shared" si="42"/>
        <v>55.963800000000006</v>
      </c>
      <c r="U58" s="43">
        <f t="shared" si="42"/>
        <v>55.963800000000006</v>
      </c>
      <c r="V58" s="3"/>
      <c r="W58" s="1"/>
      <c r="X58" s="1"/>
      <c r="Y58" s="1"/>
    </row>
    <row r="59" spans="1:25" ht="15.75" customHeight="1" x14ac:dyDescent="0.25">
      <c r="A59" s="38"/>
      <c r="B59" s="38"/>
      <c r="C59" s="38"/>
      <c r="D59" s="38"/>
      <c r="E59" s="16" t="s">
        <v>49</v>
      </c>
      <c r="F59" s="13">
        <v>240</v>
      </c>
      <c r="G59" s="14">
        <v>1.0999999999999999E-2</v>
      </c>
      <c r="H59" s="14">
        <v>3.1E-2</v>
      </c>
      <c r="I59" s="14">
        <v>3.1E-2</v>
      </c>
      <c r="J59" s="14">
        <v>0.01</v>
      </c>
      <c r="K59" s="14">
        <v>0.03</v>
      </c>
      <c r="L59" s="14">
        <v>0.03</v>
      </c>
      <c r="M59" s="13">
        <f t="shared" si="38"/>
        <v>2.6399999999999997</v>
      </c>
      <c r="N59" s="13">
        <f t="shared" si="39"/>
        <v>7.4399999999999995</v>
      </c>
      <c r="O59" s="13">
        <f t="shared" si="40"/>
        <v>7.4399999999999995</v>
      </c>
      <c r="P59" s="38"/>
      <c r="Q59" s="38"/>
      <c r="R59" s="38"/>
      <c r="S59" s="38"/>
      <c r="T59" s="38"/>
      <c r="U59" s="38"/>
      <c r="V59" s="3"/>
      <c r="W59" s="1"/>
      <c r="X59" s="1"/>
      <c r="Y59" s="1"/>
    </row>
    <row r="60" spans="1:25" ht="15.75" customHeight="1" x14ac:dyDescent="0.25">
      <c r="A60" s="38"/>
      <c r="B60" s="38"/>
      <c r="C60" s="38"/>
      <c r="D60" s="38"/>
      <c r="E60" s="16" t="s">
        <v>68</v>
      </c>
      <c r="F60" s="13">
        <v>2600</v>
      </c>
      <c r="G60" s="14">
        <v>3.0000000000000001E-3</v>
      </c>
      <c r="H60" s="14">
        <v>3.0000000000000001E-3</v>
      </c>
      <c r="I60" s="14">
        <v>3.0000000000000001E-3</v>
      </c>
      <c r="J60" s="14">
        <v>4.0000000000000001E-3</v>
      </c>
      <c r="K60" s="14">
        <v>4.0000000000000001E-3</v>
      </c>
      <c r="L60" s="14">
        <v>4.0000000000000001E-3</v>
      </c>
      <c r="M60" s="13">
        <f t="shared" si="38"/>
        <v>7.8</v>
      </c>
      <c r="N60" s="13">
        <f t="shared" si="39"/>
        <v>7.8</v>
      </c>
      <c r="O60" s="13">
        <f t="shared" si="40"/>
        <v>7.8</v>
      </c>
      <c r="P60" s="38"/>
      <c r="Q60" s="38"/>
      <c r="R60" s="38"/>
      <c r="S60" s="38"/>
      <c r="T60" s="38"/>
      <c r="U60" s="38"/>
      <c r="V60" s="3"/>
      <c r="W60" s="1"/>
      <c r="X60" s="1"/>
      <c r="Y60" s="1"/>
    </row>
    <row r="61" spans="1:25" ht="15.75" customHeight="1" x14ac:dyDescent="0.25">
      <c r="A61" s="38"/>
      <c r="B61" s="38"/>
      <c r="C61" s="38"/>
      <c r="D61" s="38"/>
      <c r="E61" s="16" t="s">
        <v>26</v>
      </c>
      <c r="F61" s="13">
        <v>437</v>
      </c>
      <c r="G61" s="14">
        <v>1E-3</v>
      </c>
      <c r="H61" s="14">
        <v>1E-3</v>
      </c>
      <c r="I61" s="14">
        <v>1E-3</v>
      </c>
      <c r="J61" s="14">
        <v>1E-3</v>
      </c>
      <c r="K61" s="14">
        <v>1E-3</v>
      </c>
      <c r="L61" s="14">
        <v>1E-3</v>
      </c>
      <c r="M61" s="13">
        <f t="shared" si="38"/>
        <v>0.437</v>
      </c>
      <c r="N61" s="13">
        <f t="shared" si="39"/>
        <v>0.437</v>
      </c>
      <c r="O61" s="13">
        <f t="shared" si="40"/>
        <v>0.437</v>
      </c>
      <c r="P61" s="38"/>
      <c r="Q61" s="38"/>
      <c r="R61" s="38"/>
      <c r="S61" s="38"/>
      <c r="T61" s="38"/>
      <c r="U61" s="38"/>
      <c r="V61" s="3"/>
      <c r="W61" s="1"/>
      <c r="X61" s="1"/>
      <c r="Y61" s="1"/>
    </row>
    <row r="62" spans="1:25" ht="15.75" customHeight="1" x14ac:dyDescent="0.25">
      <c r="A62" s="38"/>
      <c r="B62" s="38"/>
      <c r="C62" s="38"/>
      <c r="D62" s="38"/>
      <c r="E62" s="16" t="s">
        <v>28</v>
      </c>
      <c r="F62" s="13">
        <v>64</v>
      </c>
      <c r="G62" s="14">
        <v>1E-3</v>
      </c>
      <c r="H62" s="14">
        <v>1E-3</v>
      </c>
      <c r="I62" s="14">
        <v>1E-3</v>
      </c>
      <c r="J62" s="14">
        <v>1E-3</v>
      </c>
      <c r="K62" s="14">
        <v>1E-3</v>
      </c>
      <c r="L62" s="14">
        <v>1E-3</v>
      </c>
      <c r="M62" s="13">
        <f t="shared" si="38"/>
        <v>6.4000000000000001E-2</v>
      </c>
      <c r="N62" s="13">
        <f t="shared" si="39"/>
        <v>6.4000000000000001E-2</v>
      </c>
      <c r="O62" s="13">
        <f t="shared" si="40"/>
        <v>6.4000000000000001E-2</v>
      </c>
      <c r="P62" s="38"/>
      <c r="Q62" s="38"/>
      <c r="R62" s="38"/>
      <c r="S62" s="38"/>
      <c r="T62" s="38"/>
      <c r="U62" s="38"/>
      <c r="V62" s="3"/>
      <c r="W62" s="1"/>
      <c r="X62" s="1"/>
      <c r="Y62" s="1"/>
    </row>
    <row r="63" spans="1:25" ht="15.75" customHeight="1" x14ac:dyDescent="0.25">
      <c r="A63" s="38"/>
      <c r="B63" s="38"/>
      <c r="C63" s="38"/>
      <c r="D63" s="38"/>
      <c r="E63" s="16" t="s">
        <v>45</v>
      </c>
      <c r="F63" s="13">
        <v>653</v>
      </c>
      <c r="G63" s="14">
        <v>6.0000000000000001E-3</v>
      </c>
      <c r="H63" s="14">
        <v>0.01</v>
      </c>
      <c r="I63" s="14">
        <v>0.01</v>
      </c>
      <c r="J63" s="14">
        <v>6.0000000000000001E-3</v>
      </c>
      <c r="K63" s="14">
        <v>0.01</v>
      </c>
      <c r="L63" s="14">
        <v>0.01</v>
      </c>
      <c r="M63" s="13">
        <f t="shared" si="38"/>
        <v>3.9180000000000001</v>
      </c>
      <c r="N63" s="13">
        <f t="shared" si="39"/>
        <v>6.53</v>
      </c>
      <c r="O63" s="13">
        <f t="shared" si="40"/>
        <v>6.53</v>
      </c>
      <c r="P63" s="38"/>
      <c r="Q63" s="38"/>
      <c r="R63" s="38"/>
      <c r="S63" s="38"/>
      <c r="T63" s="38"/>
      <c r="U63" s="38"/>
      <c r="V63" s="3"/>
      <c r="W63" s="1"/>
      <c r="X63" s="1"/>
      <c r="Y63" s="1"/>
    </row>
    <row r="64" spans="1:25" ht="15.75" customHeight="1" x14ac:dyDescent="0.25">
      <c r="A64" s="39" t="s">
        <v>69</v>
      </c>
      <c r="B64" s="37" t="s">
        <v>70</v>
      </c>
      <c r="C64" s="37" t="s">
        <v>71</v>
      </c>
      <c r="D64" s="37" t="s">
        <v>71</v>
      </c>
      <c r="E64" s="16" t="s">
        <v>72</v>
      </c>
      <c r="F64" s="13">
        <v>2500</v>
      </c>
      <c r="G64" s="15">
        <v>0.05</v>
      </c>
      <c r="H64" s="15">
        <v>0.05</v>
      </c>
      <c r="I64" s="15">
        <v>0.05</v>
      </c>
      <c r="J64" s="15">
        <v>3.1E-2</v>
      </c>
      <c r="K64" s="15">
        <v>3.1E-2</v>
      </c>
      <c r="L64" s="15">
        <v>3.1E-2</v>
      </c>
      <c r="M64" s="13">
        <f t="shared" si="38"/>
        <v>125</v>
      </c>
      <c r="N64" s="13">
        <f t="shared" si="39"/>
        <v>125</v>
      </c>
      <c r="O64" s="13">
        <f t="shared" si="40"/>
        <v>125</v>
      </c>
      <c r="P64" s="43">
        <f t="shared" ref="P64:R64" si="43">SUM(M64:M68)</f>
        <v>138.78100000000001</v>
      </c>
      <c r="Q64" s="43">
        <f t="shared" si="43"/>
        <v>141.99199999999999</v>
      </c>
      <c r="R64" s="43">
        <f t="shared" si="43"/>
        <v>141.99199999999999</v>
      </c>
      <c r="S64" s="43">
        <f t="shared" ref="S64:U64" si="44">P64+P64*80%</f>
        <v>249.80580000000003</v>
      </c>
      <c r="T64" s="43">
        <f t="shared" si="44"/>
        <v>255.5856</v>
      </c>
      <c r="U64" s="43">
        <f t="shared" si="44"/>
        <v>255.5856</v>
      </c>
      <c r="V64" s="3"/>
      <c r="W64" s="1"/>
      <c r="X64" s="1"/>
      <c r="Y64" s="1"/>
    </row>
    <row r="65" spans="1:25" ht="15.75" customHeight="1" x14ac:dyDescent="0.25">
      <c r="A65" s="38"/>
      <c r="B65" s="38"/>
      <c r="C65" s="38"/>
      <c r="D65" s="38"/>
      <c r="E65" s="16" t="s">
        <v>24</v>
      </c>
      <c r="F65" s="13">
        <v>365</v>
      </c>
      <c r="G65" s="15">
        <v>5.0000000000000001E-3</v>
      </c>
      <c r="H65" s="15">
        <v>6.0000000000000001E-3</v>
      </c>
      <c r="I65" s="15">
        <v>6.0000000000000001E-3</v>
      </c>
      <c r="J65" s="15">
        <v>5.0000000000000001E-3</v>
      </c>
      <c r="K65" s="15">
        <v>6.0000000000000001E-3</v>
      </c>
      <c r="L65" s="15">
        <v>6.0000000000000001E-3</v>
      </c>
      <c r="M65" s="13">
        <f t="shared" si="38"/>
        <v>1.825</v>
      </c>
      <c r="N65" s="13">
        <f t="shared" si="39"/>
        <v>2.19</v>
      </c>
      <c r="O65" s="13">
        <f t="shared" si="40"/>
        <v>2.19</v>
      </c>
      <c r="P65" s="38"/>
      <c r="Q65" s="38"/>
      <c r="R65" s="38"/>
      <c r="S65" s="38"/>
      <c r="T65" s="38"/>
      <c r="U65" s="38"/>
      <c r="V65" s="3"/>
      <c r="W65" s="1"/>
      <c r="X65" s="1"/>
      <c r="Y65" s="1"/>
    </row>
    <row r="66" spans="1:25" ht="15.75" customHeight="1" x14ac:dyDescent="0.25">
      <c r="A66" s="38"/>
      <c r="B66" s="38"/>
      <c r="C66" s="38"/>
      <c r="D66" s="38"/>
      <c r="E66" s="16" t="s">
        <v>58</v>
      </c>
      <c r="F66" s="13">
        <v>149</v>
      </c>
      <c r="G66" s="14">
        <v>1.7000000000000001E-2</v>
      </c>
      <c r="H66" s="14">
        <v>2.1999999999999999E-2</v>
      </c>
      <c r="I66" s="14">
        <v>2.1999999999999999E-2</v>
      </c>
      <c r="J66" s="14">
        <v>1.4999999999999999E-2</v>
      </c>
      <c r="K66" s="14">
        <v>1.7999999999999999E-2</v>
      </c>
      <c r="L66" s="14">
        <v>1.7999999999999999E-2</v>
      </c>
      <c r="M66" s="13">
        <f t="shared" si="38"/>
        <v>2.5330000000000004</v>
      </c>
      <c r="N66" s="13">
        <f t="shared" si="39"/>
        <v>3.278</v>
      </c>
      <c r="O66" s="13">
        <f t="shared" si="40"/>
        <v>3.278</v>
      </c>
      <c r="P66" s="38"/>
      <c r="Q66" s="38"/>
      <c r="R66" s="38"/>
      <c r="S66" s="38"/>
      <c r="T66" s="38"/>
      <c r="U66" s="38"/>
      <c r="V66" s="3"/>
      <c r="W66" s="1"/>
      <c r="X66" s="1"/>
      <c r="Y66" s="1"/>
    </row>
    <row r="67" spans="1:25" ht="15.75" customHeight="1" x14ac:dyDescent="0.25">
      <c r="A67" s="38"/>
      <c r="B67" s="38"/>
      <c r="C67" s="38"/>
      <c r="D67" s="38"/>
      <c r="E67" s="16" t="s">
        <v>73</v>
      </c>
      <c r="F67" s="13">
        <v>191</v>
      </c>
      <c r="G67" s="14">
        <v>4.9000000000000002E-2</v>
      </c>
      <c r="H67" s="15">
        <v>0.06</v>
      </c>
      <c r="I67" s="15">
        <v>0.06</v>
      </c>
      <c r="J67" s="15">
        <v>3.5999999999999997E-2</v>
      </c>
      <c r="K67" s="15">
        <v>4.4999999999999998E-2</v>
      </c>
      <c r="L67" s="15">
        <v>4.4999999999999998E-2</v>
      </c>
      <c r="M67" s="13">
        <f t="shared" si="38"/>
        <v>9.359</v>
      </c>
      <c r="N67" s="13">
        <f t="shared" si="39"/>
        <v>11.459999999999999</v>
      </c>
      <c r="O67" s="13">
        <f t="shared" si="40"/>
        <v>11.459999999999999</v>
      </c>
      <c r="P67" s="38"/>
      <c r="Q67" s="38"/>
      <c r="R67" s="38"/>
      <c r="S67" s="38"/>
      <c r="T67" s="38"/>
      <c r="U67" s="38"/>
      <c r="V67" s="3"/>
      <c r="W67" s="1"/>
      <c r="X67" s="1"/>
      <c r="Y67" s="1"/>
    </row>
    <row r="68" spans="1:25" ht="15.75" customHeight="1" x14ac:dyDescent="0.25">
      <c r="A68" s="38"/>
      <c r="B68" s="38"/>
      <c r="C68" s="38"/>
      <c r="D68" s="38"/>
      <c r="E68" s="16" t="s">
        <v>28</v>
      </c>
      <c r="F68" s="13">
        <v>64</v>
      </c>
      <c r="G68" s="14">
        <v>1E-3</v>
      </c>
      <c r="H68" s="14">
        <v>1E-3</v>
      </c>
      <c r="I68" s="14">
        <v>1E-3</v>
      </c>
      <c r="J68" s="14">
        <v>1E-3</v>
      </c>
      <c r="K68" s="14">
        <v>1E-3</v>
      </c>
      <c r="L68" s="14">
        <v>1E-3</v>
      </c>
      <c r="M68" s="13">
        <f t="shared" si="38"/>
        <v>6.4000000000000001E-2</v>
      </c>
      <c r="N68" s="13">
        <f t="shared" si="39"/>
        <v>6.4000000000000001E-2</v>
      </c>
      <c r="O68" s="13">
        <f t="shared" si="40"/>
        <v>6.4000000000000001E-2</v>
      </c>
      <c r="P68" s="38"/>
      <c r="Q68" s="38"/>
      <c r="R68" s="38"/>
      <c r="S68" s="38"/>
      <c r="T68" s="38"/>
      <c r="U68" s="38"/>
      <c r="V68" s="3"/>
      <c r="W68" s="1"/>
      <c r="X68" s="1"/>
      <c r="Y68" s="1"/>
    </row>
    <row r="69" spans="1:25" ht="15.75" customHeight="1" x14ac:dyDescent="0.25">
      <c r="A69" s="39" t="s">
        <v>74</v>
      </c>
      <c r="B69" s="37">
        <v>200</v>
      </c>
      <c r="C69" s="37">
        <v>200</v>
      </c>
      <c r="D69" s="37">
        <v>200</v>
      </c>
      <c r="E69" s="18" t="s">
        <v>75</v>
      </c>
      <c r="F69" s="13">
        <v>4822</v>
      </c>
      <c r="G69" s="14">
        <v>1E-3</v>
      </c>
      <c r="H69" s="14">
        <v>1E-3</v>
      </c>
      <c r="I69" s="14">
        <v>1E-3</v>
      </c>
      <c r="J69" s="14">
        <v>1E-3</v>
      </c>
      <c r="K69" s="14">
        <v>1E-3</v>
      </c>
      <c r="L69" s="14">
        <v>1E-3</v>
      </c>
      <c r="M69" s="13">
        <f t="shared" si="38"/>
        <v>4.8220000000000001</v>
      </c>
      <c r="N69" s="13">
        <f t="shared" si="39"/>
        <v>4.8220000000000001</v>
      </c>
      <c r="O69" s="13">
        <f t="shared" si="40"/>
        <v>4.8220000000000001</v>
      </c>
      <c r="P69" s="43">
        <f t="shared" ref="P69:R69" si="45">SUM(M69:M70)</f>
        <v>7.0069999999999997</v>
      </c>
      <c r="Q69" s="43">
        <f t="shared" si="45"/>
        <v>7.0069999999999997</v>
      </c>
      <c r="R69" s="43">
        <f t="shared" si="45"/>
        <v>7.0069999999999997</v>
      </c>
      <c r="S69" s="43">
        <f t="shared" ref="S69:U69" si="46">P69+P69*80%</f>
        <v>12.6126</v>
      </c>
      <c r="T69" s="43">
        <f t="shared" si="46"/>
        <v>12.6126</v>
      </c>
      <c r="U69" s="43">
        <f t="shared" si="46"/>
        <v>12.6126</v>
      </c>
      <c r="V69" s="3"/>
      <c r="W69" s="1"/>
      <c r="X69" s="1"/>
      <c r="Y69" s="1"/>
    </row>
    <row r="70" spans="1:25" ht="15" customHeight="1" x14ac:dyDescent="0.25">
      <c r="A70" s="38"/>
      <c r="B70" s="38"/>
      <c r="C70" s="38"/>
      <c r="D70" s="38"/>
      <c r="E70" s="16" t="s">
        <v>26</v>
      </c>
      <c r="F70" s="13">
        <v>437</v>
      </c>
      <c r="G70" s="15">
        <v>5.0000000000000001E-3</v>
      </c>
      <c r="H70" s="15">
        <v>5.0000000000000001E-3</v>
      </c>
      <c r="I70" s="15">
        <v>5.0000000000000001E-3</v>
      </c>
      <c r="J70" s="15">
        <v>5.0000000000000001E-3</v>
      </c>
      <c r="K70" s="15">
        <v>5.0000000000000001E-3</v>
      </c>
      <c r="L70" s="15">
        <v>5.0000000000000001E-3</v>
      </c>
      <c r="M70" s="13">
        <f t="shared" si="38"/>
        <v>2.1850000000000001</v>
      </c>
      <c r="N70" s="13">
        <f t="shared" si="39"/>
        <v>2.1850000000000001</v>
      </c>
      <c r="O70" s="13">
        <f t="shared" si="40"/>
        <v>2.1850000000000001</v>
      </c>
      <c r="P70" s="38"/>
      <c r="Q70" s="38"/>
      <c r="R70" s="38"/>
      <c r="S70" s="38"/>
      <c r="T70" s="38"/>
      <c r="U70" s="38"/>
      <c r="V70" s="3"/>
      <c r="W70" s="1"/>
      <c r="X70" s="1"/>
      <c r="Y70" s="1"/>
    </row>
    <row r="71" spans="1:25" ht="15.75" customHeight="1" x14ac:dyDescent="0.25">
      <c r="A71" s="21" t="s">
        <v>54</v>
      </c>
      <c r="B71" s="14">
        <v>20</v>
      </c>
      <c r="C71" s="14">
        <v>35</v>
      </c>
      <c r="D71" s="14">
        <v>40</v>
      </c>
      <c r="E71" s="22" t="s">
        <v>54</v>
      </c>
      <c r="F71" s="13">
        <v>425</v>
      </c>
      <c r="G71" s="15">
        <v>0.02</v>
      </c>
      <c r="H71" s="14">
        <v>3.5000000000000003E-2</v>
      </c>
      <c r="I71" s="15">
        <v>0.04</v>
      </c>
      <c r="J71" s="15">
        <v>0.02</v>
      </c>
      <c r="K71" s="14">
        <v>3.5000000000000003E-2</v>
      </c>
      <c r="L71" s="15">
        <v>0.04</v>
      </c>
      <c r="M71" s="13">
        <f t="shared" si="38"/>
        <v>8.5</v>
      </c>
      <c r="N71" s="13">
        <f t="shared" si="39"/>
        <v>14.875000000000002</v>
      </c>
      <c r="O71" s="13">
        <f t="shared" si="40"/>
        <v>17</v>
      </c>
      <c r="P71" s="13">
        <f t="shared" ref="P71:R71" si="47">SUM(M71)</f>
        <v>8.5</v>
      </c>
      <c r="Q71" s="13">
        <f t="shared" si="47"/>
        <v>14.875000000000002</v>
      </c>
      <c r="R71" s="13">
        <f t="shared" si="47"/>
        <v>17</v>
      </c>
      <c r="S71" s="13">
        <f t="shared" ref="S71:U71" si="48">P71+P71*80%</f>
        <v>15.3</v>
      </c>
      <c r="T71" s="13">
        <f t="shared" si="48"/>
        <v>26.775000000000006</v>
      </c>
      <c r="U71" s="13">
        <f t="shared" si="48"/>
        <v>30.6</v>
      </c>
      <c r="V71" s="3"/>
      <c r="W71" s="1"/>
      <c r="X71" s="1"/>
      <c r="Y71" s="1"/>
    </row>
    <row r="72" spans="1:25" ht="15.75" customHeight="1" x14ac:dyDescent="0.25">
      <c r="A72" s="16"/>
      <c r="B72" s="16"/>
      <c r="C72" s="16"/>
      <c r="D72" s="16"/>
      <c r="E72" s="16"/>
      <c r="F72" s="13"/>
      <c r="G72" s="16"/>
      <c r="H72" s="16"/>
      <c r="I72" s="16"/>
      <c r="J72" s="16"/>
      <c r="K72" s="16"/>
      <c r="L72" s="16"/>
      <c r="M72" s="13"/>
      <c r="N72" s="13"/>
      <c r="O72" s="13"/>
      <c r="P72" s="23">
        <f t="shared" ref="P72:U72" si="49">SUM(P58:P71)</f>
        <v>175.30700000000002</v>
      </c>
      <c r="Q72" s="23">
        <f t="shared" si="49"/>
        <v>194.965</v>
      </c>
      <c r="R72" s="23">
        <f t="shared" si="49"/>
        <v>197.09</v>
      </c>
      <c r="S72" s="23">
        <f t="shared" si="49"/>
        <v>315.55260000000004</v>
      </c>
      <c r="T72" s="23">
        <f t="shared" si="49"/>
        <v>350.93700000000001</v>
      </c>
      <c r="U72" s="23">
        <f t="shared" si="49"/>
        <v>354.762</v>
      </c>
      <c r="V72" s="3"/>
      <c r="W72" s="1"/>
      <c r="X72" s="1"/>
      <c r="Y72" s="1"/>
    </row>
    <row r="73" spans="1:25" ht="15.75" customHeight="1" x14ac:dyDescent="0.25">
      <c r="A73" s="49" t="s">
        <v>76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3"/>
      <c r="W73" s="1"/>
      <c r="X73" s="1"/>
      <c r="Y73" s="1"/>
    </row>
    <row r="74" spans="1:25" ht="31.5" customHeight="1" x14ac:dyDescent="0.25">
      <c r="A74" s="39" t="s">
        <v>77</v>
      </c>
      <c r="B74" s="37" t="s">
        <v>78</v>
      </c>
      <c r="C74" s="37" t="s">
        <v>79</v>
      </c>
      <c r="D74" s="37" t="s">
        <v>79</v>
      </c>
      <c r="E74" s="12" t="s">
        <v>80</v>
      </c>
      <c r="F74" s="13">
        <v>2711</v>
      </c>
      <c r="G74" s="15">
        <v>7.5999999999999998E-2</v>
      </c>
      <c r="H74" s="15">
        <v>0.10100000000000001</v>
      </c>
      <c r="I74" s="15">
        <v>0.10100000000000001</v>
      </c>
      <c r="J74" s="15">
        <v>5.6000000000000001E-2</v>
      </c>
      <c r="K74" s="15">
        <v>7.3999999999999996E-2</v>
      </c>
      <c r="L74" s="15">
        <v>7.3999999999999996E-2</v>
      </c>
      <c r="M74" s="13">
        <f t="shared" ref="M74:M97" si="50">G74*F74</f>
        <v>206.036</v>
      </c>
      <c r="N74" s="13">
        <f t="shared" ref="N74:N81" si="51">H74*F74</f>
        <v>273.81100000000004</v>
      </c>
      <c r="O74" s="13">
        <f t="shared" ref="O74:O97" si="52">I74*F74</f>
        <v>273.81100000000004</v>
      </c>
      <c r="P74" s="43">
        <f t="shared" ref="P74:R74" si="53">SUM(M74:M81)</f>
        <v>251.63899999999995</v>
      </c>
      <c r="Q74" s="43">
        <f t="shared" si="53"/>
        <v>328.93300000000005</v>
      </c>
      <c r="R74" s="43">
        <f t="shared" si="53"/>
        <v>328.93300000000005</v>
      </c>
      <c r="S74" s="43">
        <f t="shared" ref="S74:U74" si="54">P74+P74*80%</f>
        <v>452.95019999999994</v>
      </c>
      <c r="T74" s="43">
        <f t="shared" si="54"/>
        <v>592.07940000000008</v>
      </c>
      <c r="U74" s="43">
        <f t="shared" si="54"/>
        <v>592.07940000000008</v>
      </c>
      <c r="V74" s="3"/>
      <c r="W74" s="1"/>
      <c r="X74" s="1"/>
      <c r="Y74" s="1"/>
    </row>
    <row r="75" spans="1:25" ht="15.75" customHeight="1" x14ac:dyDescent="0.25">
      <c r="A75" s="38"/>
      <c r="B75" s="38"/>
      <c r="C75" s="38"/>
      <c r="D75" s="38"/>
      <c r="E75" s="21" t="s">
        <v>81</v>
      </c>
      <c r="F75" s="13">
        <v>425</v>
      </c>
      <c r="G75" s="14">
        <v>1.4E-2</v>
      </c>
      <c r="H75" s="14">
        <v>1.7999999999999999E-2</v>
      </c>
      <c r="I75" s="14">
        <v>1.7999999999999999E-2</v>
      </c>
      <c r="J75" s="14">
        <v>1.4E-2</v>
      </c>
      <c r="K75" s="14">
        <v>1.7999999999999999E-2</v>
      </c>
      <c r="L75" s="14">
        <v>1.7999999999999999E-2</v>
      </c>
      <c r="M75" s="13">
        <f t="shared" si="50"/>
        <v>5.95</v>
      </c>
      <c r="N75" s="13">
        <f t="shared" si="51"/>
        <v>7.6499999999999995</v>
      </c>
      <c r="O75" s="13">
        <f t="shared" si="52"/>
        <v>7.6499999999999995</v>
      </c>
      <c r="P75" s="38"/>
      <c r="Q75" s="38"/>
      <c r="R75" s="38"/>
      <c r="S75" s="38"/>
      <c r="T75" s="38"/>
      <c r="U75" s="38"/>
      <c r="V75" s="3"/>
      <c r="W75" s="1"/>
      <c r="X75" s="1"/>
      <c r="Y75" s="1"/>
    </row>
    <row r="76" spans="1:25" ht="15.75" customHeight="1" x14ac:dyDescent="0.25">
      <c r="A76" s="38"/>
      <c r="B76" s="38"/>
      <c r="C76" s="38"/>
      <c r="D76" s="38"/>
      <c r="E76" s="16" t="s">
        <v>58</v>
      </c>
      <c r="F76" s="13">
        <v>149</v>
      </c>
      <c r="G76" s="14">
        <v>3.2000000000000001E-2</v>
      </c>
      <c r="H76" s="15">
        <v>4.2000000000000003E-2</v>
      </c>
      <c r="I76" s="15">
        <v>4.2000000000000003E-2</v>
      </c>
      <c r="J76" s="15">
        <v>2.7E-2</v>
      </c>
      <c r="K76" s="15">
        <v>3.5999999999999997E-2</v>
      </c>
      <c r="L76" s="15">
        <v>3.5999999999999997E-2</v>
      </c>
      <c r="M76" s="13">
        <f t="shared" si="50"/>
        <v>4.7679999999999998</v>
      </c>
      <c r="N76" s="13">
        <f t="shared" si="51"/>
        <v>6.258</v>
      </c>
      <c r="O76" s="13">
        <f t="shared" si="52"/>
        <v>6.258</v>
      </c>
      <c r="P76" s="38"/>
      <c r="Q76" s="38"/>
      <c r="R76" s="38"/>
      <c r="S76" s="38"/>
      <c r="T76" s="38"/>
      <c r="U76" s="38"/>
      <c r="V76" s="3"/>
      <c r="W76" s="1"/>
      <c r="X76" s="1"/>
      <c r="Y76" s="1"/>
    </row>
    <row r="77" spans="1:25" ht="15.75" customHeight="1" x14ac:dyDescent="0.25">
      <c r="A77" s="38"/>
      <c r="B77" s="38"/>
      <c r="C77" s="38"/>
      <c r="D77" s="38"/>
      <c r="E77" s="16" t="s">
        <v>82</v>
      </c>
      <c r="F77" s="13">
        <v>468</v>
      </c>
      <c r="G77" s="15">
        <v>1.7000000000000001E-2</v>
      </c>
      <c r="H77" s="15">
        <v>2.4E-2</v>
      </c>
      <c r="I77" s="15">
        <v>2.4E-2</v>
      </c>
      <c r="J77" s="15">
        <v>1.7000000000000001E-2</v>
      </c>
      <c r="K77" s="15">
        <v>2.4E-2</v>
      </c>
      <c r="L77" s="15">
        <v>2.4E-2</v>
      </c>
      <c r="M77" s="13">
        <f t="shared" si="50"/>
        <v>7.9560000000000004</v>
      </c>
      <c r="N77" s="13">
        <f t="shared" si="51"/>
        <v>11.232000000000001</v>
      </c>
      <c r="O77" s="13">
        <f t="shared" si="52"/>
        <v>11.232000000000001</v>
      </c>
      <c r="P77" s="38"/>
      <c r="Q77" s="38"/>
      <c r="R77" s="38"/>
      <c r="S77" s="38"/>
      <c r="T77" s="38"/>
      <c r="U77" s="38"/>
      <c r="V77" s="3"/>
      <c r="W77" s="1"/>
      <c r="X77" s="1"/>
      <c r="Y77" s="1"/>
    </row>
    <row r="78" spans="1:25" ht="15.75" customHeight="1" x14ac:dyDescent="0.25">
      <c r="A78" s="38"/>
      <c r="B78" s="38"/>
      <c r="C78" s="38"/>
      <c r="D78" s="38"/>
      <c r="E78" s="22" t="s">
        <v>83</v>
      </c>
      <c r="F78" s="25">
        <v>1200</v>
      </c>
      <c r="G78" s="26">
        <v>8.0000000000000002E-3</v>
      </c>
      <c r="H78" s="27">
        <v>0.01</v>
      </c>
      <c r="I78" s="27">
        <v>0.01</v>
      </c>
      <c r="J78" s="26">
        <v>8.0000000000000002E-3</v>
      </c>
      <c r="K78" s="27">
        <v>0.01</v>
      </c>
      <c r="L78" s="27">
        <v>0.01</v>
      </c>
      <c r="M78" s="13">
        <f t="shared" si="50"/>
        <v>9.6</v>
      </c>
      <c r="N78" s="13">
        <f t="shared" si="51"/>
        <v>12</v>
      </c>
      <c r="O78" s="13">
        <f t="shared" si="52"/>
        <v>12</v>
      </c>
      <c r="P78" s="38"/>
      <c r="Q78" s="38"/>
      <c r="R78" s="38"/>
      <c r="S78" s="38"/>
      <c r="T78" s="38"/>
      <c r="U78" s="38"/>
      <c r="V78" s="3"/>
      <c r="W78" s="1"/>
      <c r="X78" s="1"/>
      <c r="Y78" s="1"/>
    </row>
    <row r="79" spans="1:25" ht="15.75" customHeight="1" x14ac:dyDescent="0.25">
      <c r="A79" s="38"/>
      <c r="B79" s="38"/>
      <c r="C79" s="38"/>
      <c r="D79" s="38"/>
      <c r="E79" s="16" t="s">
        <v>45</v>
      </c>
      <c r="F79" s="13">
        <v>653</v>
      </c>
      <c r="G79" s="14">
        <v>5.0000000000000001E-3</v>
      </c>
      <c r="H79" s="14">
        <v>6.0000000000000001E-3</v>
      </c>
      <c r="I79" s="14">
        <v>6.0000000000000001E-3</v>
      </c>
      <c r="J79" s="14">
        <v>5.0000000000000001E-3</v>
      </c>
      <c r="K79" s="14">
        <v>6.0000000000000001E-3</v>
      </c>
      <c r="L79" s="14">
        <v>6.0000000000000001E-3</v>
      </c>
      <c r="M79" s="13">
        <f t="shared" si="50"/>
        <v>3.2650000000000001</v>
      </c>
      <c r="N79" s="13">
        <f t="shared" si="51"/>
        <v>3.9180000000000001</v>
      </c>
      <c r="O79" s="13">
        <f t="shared" si="52"/>
        <v>3.9180000000000001</v>
      </c>
      <c r="P79" s="38"/>
      <c r="Q79" s="38"/>
      <c r="R79" s="38"/>
      <c r="S79" s="38"/>
      <c r="T79" s="38"/>
      <c r="U79" s="38"/>
      <c r="V79" s="3"/>
      <c r="W79" s="1"/>
      <c r="X79" s="1"/>
      <c r="Y79" s="1"/>
    </row>
    <row r="80" spans="1:25" ht="15.75" customHeight="1" x14ac:dyDescent="0.25">
      <c r="A80" s="38"/>
      <c r="B80" s="38"/>
      <c r="C80" s="38"/>
      <c r="D80" s="38"/>
      <c r="E80" s="16" t="s">
        <v>28</v>
      </c>
      <c r="F80" s="13">
        <v>64</v>
      </c>
      <c r="G80" s="14">
        <v>1E-3</v>
      </c>
      <c r="H80" s="14">
        <v>1E-3</v>
      </c>
      <c r="I80" s="14">
        <v>1E-3</v>
      </c>
      <c r="J80" s="14">
        <v>1E-3</v>
      </c>
      <c r="K80" s="14">
        <v>1E-3</v>
      </c>
      <c r="L80" s="14">
        <v>1E-3</v>
      </c>
      <c r="M80" s="13">
        <f t="shared" si="50"/>
        <v>6.4000000000000001E-2</v>
      </c>
      <c r="N80" s="13">
        <f t="shared" si="51"/>
        <v>6.4000000000000001E-2</v>
      </c>
      <c r="O80" s="13">
        <f t="shared" si="52"/>
        <v>6.4000000000000001E-2</v>
      </c>
      <c r="P80" s="38"/>
      <c r="Q80" s="38"/>
      <c r="R80" s="38"/>
      <c r="S80" s="38"/>
      <c r="T80" s="38"/>
      <c r="U80" s="38"/>
      <c r="V80" s="3"/>
      <c r="W80" s="1"/>
      <c r="X80" s="1"/>
      <c r="Y80" s="1"/>
    </row>
    <row r="81" spans="1:25" ht="15.75" customHeight="1" x14ac:dyDescent="0.25">
      <c r="A81" s="38"/>
      <c r="B81" s="38"/>
      <c r="C81" s="38"/>
      <c r="D81" s="38"/>
      <c r="E81" s="16" t="s">
        <v>84</v>
      </c>
      <c r="F81" s="28">
        <v>700</v>
      </c>
      <c r="G81" s="29">
        <v>0.02</v>
      </c>
      <c r="H81" s="29">
        <v>0.02</v>
      </c>
      <c r="I81" s="29">
        <v>0.02</v>
      </c>
      <c r="J81" s="29">
        <v>0.02</v>
      </c>
      <c r="K81" s="29">
        <v>0.02</v>
      </c>
      <c r="L81" s="29">
        <v>0.02</v>
      </c>
      <c r="M81" s="13">
        <f t="shared" si="50"/>
        <v>14</v>
      </c>
      <c r="N81" s="13">
        <f t="shared" si="51"/>
        <v>14</v>
      </c>
      <c r="O81" s="13">
        <f t="shared" si="52"/>
        <v>14</v>
      </c>
      <c r="P81" s="38"/>
      <c r="Q81" s="38"/>
      <c r="R81" s="38"/>
      <c r="S81" s="38"/>
      <c r="T81" s="38"/>
      <c r="U81" s="38"/>
      <c r="V81" s="3"/>
      <c r="W81" s="1"/>
      <c r="X81" s="1"/>
      <c r="Y81" s="1"/>
    </row>
    <row r="82" spans="1:25" ht="15.75" customHeight="1" x14ac:dyDescent="0.25">
      <c r="A82" s="39" t="s">
        <v>85</v>
      </c>
      <c r="B82" s="37">
        <v>100</v>
      </c>
      <c r="C82" s="37">
        <v>150</v>
      </c>
      <c r="D82" s="37">
        <v>150</v>
      </c>
      <c r="E82" s="16" t="s">
        <v>86</v>
      </c>
      <c r="F82" s="13">
        <v>191</v>
      </c>
      <c r="G82" s="15">
        <v>0.11700000000000001</v>
      </c>
      <c r="H82" s="15">
        <v>0.18</v>
      </c>
      <c r="I82" s="15">
        <v>0.18</v>
      </c>
      <c r="J82" s="14">
        <v>8.7999999999999995E-2</v>
      </c>
      <c r="K82" s="14">
        <v>0.13500000000000001</v>
      </c>
      <c r="L82" s="14">
        <v>0.13500000000000001</v>
      </c>
      <c r="M82" s="13">
        <f t="shared" si="50"/>
        <v>22.347000000000001</v>
      </c>
      <c r="N82" s="13">
        <f>J82*F82</f>
        <v>16.808</v>
      </c>
      <c r="O82" s="13">
        <f t="shared" si="52"/>
        <v>34.379999999999995</v>
      </c>
      <c r="P82" s="43">
        <f t="shared" ref="P82:R82" si="55">SUM(M82:M83)</f>
        <v>22.411000000000001</v>
      </c>
      <c r="Q82" s="43">
        <f t="shared" si="55"/>
        <v>16.872</v>
      </c>
      <c r="R82" s="43">
        <f t="shared" si="55"/>
        <v>34.443999999999996</v>
      </c>
      <c r="S82" s="43">
        <f t="shared" ref="S82:U82" si="56">P82+P82*80%</f>
        <v>40.339800000000004</v>
      </c>
      <c r="T82" s="43">
        <f t="shared" si="56"/>
        <v>30.369599999999998</v>
      </c>
      <c r="U82" s="43">
        <f t="shared" si="56"/>
        <v>61.999199999999995</v>
      </c>
      <c r="V82" s="3"/>
      <c r="W82" s="1"/>
      <c r="X82" s="1"/>
      <c r="Y82" s="1"/>
    </row>
    <row r="83" spans="1:25" ht="15.75" customHeight="1" x14ac:dyDescent="0.25">
      <c r="A83" s="38"/>
      <c r="B83" s="38"/>
      <c r="C83" s="38"/>
      <c r="D83" s="38"/>
      <c r="E83" s="16" t="s">
        <v>28</v>
      </c>
      <c r="F83" s="13">
        <v>64</v>
      </c>
      <c r="G83" s="14">
        <v>1E-3</v>
      </c>
      <c r="H83" s="14">
        <v>1E-3</v>
      </c>
      <c r="I83" s="14">
        <v>1E-3</v>
      </c>
      <c r="J83" s="14">
        <v>1E-3</v>
      </c>
      <c r="K83" s="14">
        <v>1E-3</v>
      </c>
      <c r="L83" s="14">
        <v>1E-3</v>
      </c>
      <c r="M83" s="13">
        <f t="shared" si="50"/>
        <v>6.4000000000000001E-2</v>
      </c>
      <c r="N83" s="13">
        <f t="shared" ref="N83:N97" si="57">H83*F83</f>
        <v>6.4000000000000001E-2</v>
      </c>
      <c r="O83" s="13">
        <f t="shared" si="52"/>
        <v>6.4000000000000001E-2</v>
      </c>
      <c r="P83" s="38"/>
      <c r="Q83" s="38"/>
      <c r="R83" s="38"/>
      <c r="S83" s="38"/>
      <c r="T83" s="38"/>
      <c r="U83" s="38"/>
      <c r="V83" s="3"/>
      <c r="W83" s="1"/>
      <c r="X83" s="1"/>
      <c r="Y83" s="1"/>
    </row>
    <row r="84" spans="1:25" ht="15.75" customHeight="1" x14ac:dyDescent="0.25">
      <c r="A84" s="39" t="s">
        <v>87</v>
      </c>
      <c r="B84" s="37">
        <v>60</v>
      </c>
      <c r="C84" s="37">
        <v>60</v>
      </c>
      <c r="D84" s="37">
        <v>60</v>
      </c>
      <c r="E84" s="17" t="s">
        <v>88</v>
      </c>
      <c r="F84" s="13">
        <v>539</v>
      </c>
      <c r="G84" s="15">
        <v>3.3000000000000002E-2</v>
      </c>
      <c r="H84" s="15">
        <v>0.04</v>
      </c>
      <c r="I84" s="15">
        <v>0.04</v>
      </c>
      <c r="J84" s="15">
        <v>3.3000000000000002E-2</v>
      </c>
      <c r="K84" s="15">
        <v>0.04</v>
      </c>
      <c r="L84" s="15">
        <v>0.04</v>
      </c>
      <c r="M84" s="13">
        <f t="shared" si="50"/>
        <v>17.787000000000003</v>
      </c>
      <c r="N84" s="13">
        <f t="shared" si="57"/>
        <v>21.56</v>
      </c>
      <c r="O84" s="13">
        <f t="shared" si="52"/>
        <v>21.56</v>
      </c>
      <c r="P84" s="43">
        <f t="shared" ref="P84:R84" si="58">SUM(M84:M93)</f>
        <v>76.117000000000004</v>
      </c>
      <c r="Q84" s="43">
        <f t="shared" si="58"/>
        <v>79.89</v>
      </c>
      <c r="R84" s="43">
        <f t="shared" si="58"/>
        <v>79.89</v>
      </c>
      <c r="S84" s="43">
        <f t="shared" ref="S84:U84" si="59">P84+P84*80%</f>
        <v>137.01060000000001</v>
      </c>
      <c r="T84" s="43">
        <f t="shared" si="59"/>
        <v>143.80200000000002</v>
      </c>
      <c r="U84" s="43">
        <f t="shared" si="59"/>
        <v>143.80200000000002</v>
      </c>
      <c r="V84" s="3"/>
      <c r="W84" s="1"/>
      <c r="X84" s="1"/>
      <c r="Y84" s="1"/>
    </row>
    <row r="85" spans="1:25" ht="15.75" customHeight="1" x14ac:dyDescent="0.25">
      <c r="A85" s="38"/>
      <c r="B85" s="38"/>
      <c r="C85" s="38"/>
      <c r="D85" s="38"/>
      <c r="E85" s="17" t="s">
        <v>89</v>
      </c>
      <c r="F85" s="13">
        <v>539</v>
      </c>
      <c r="G85" s="15">
        <v>2E-3</v>
      </c>
      <c r="H85" s="15">
        <v>2E-3</v>
      </c>
      <c r="I85" s="15">
        <v>2E-3</v>
      </c>
      <c r="J85" s="15">
        <v>2E-3</v>
      </c>
      <c r="K85" s="15">
        <v>2E-3</v>
      </c>
      <c r="L85" s="15">
        <v>2E-3</v>
      </c>
      <c r="M85" s="13">
        <f t="shared" si="50"/>
        <v>1.0780000000000001</v>
      </c>
      <c r="N85" s="13">
        <f t="shared" si="57"/>
        <v>1.0780000000000001</v>
      </c>
      <c r="O85" s="13">
        <f t="shared" si="52"/>
        <v>1.0780000000000001</v>
      </c>
      <c r="P85" s="38"/>
      <c r="Q85" s="38"/>
      <c r="R85" s="38"/>
      <c r="S85" s="38"/>
      <c r="T85" s="38"/>
      <c r="U85" s="38"/>
      <c r="V85" s="3"/>
      <c r="W85" s="1"/>
      <c r="X85" s="1"/>
      <c r="Y85" s="1"/>
    </row>
    <row r="86" spans="1:25" ht="15.75" customHeight="1" x14ac:dyDescent="0.25">
      <c r="A86" s="38"/>
      <c r="B86" s="38"/>
      <c r="C86" s="38"/>
      <c r="D86" s="38"/>
      <c r="E86" s="17" t="s">
        <v>26</v>
      </c>
      <c r="F86" s="13">
        <v>437</v>
      </c>
      <c r="G86" s="15">
        <v>3.0000000000000001E-3</v>
      </c>
      <c r="H86" s="15">
        <v>3.0000000000000001E-3</v>
      </c>
      <c r="I86" s="15">
        <v>3.0000000000000001E-3</v>
      </c>
      <c r="J86" s="15">
        <v>3.0000000000000001E-3</v>
      </c>
      <c r="K86" s="15">
        <v>3.0000000000000001E-3</v>
      </c>
      <c r="L86" s="15">
        <v>3.0000000000000001E-3</v>
      </c>
      <c r="M86" s="13">
        <f t="shared" si="50"/>
        <v>1.3109999999999999</v>
      </c>
      <c r="N86" s="13">
        <f t="shared" si="57"/>
        <v>1.3109999999999999</v>
      </c>
      <c r="O86" s="13">
        <f t="shared" si="52"/>
        <v>1.3109999999999999</v>
      </c>
      <c r="P86" s="38"/>
      <c r="Q86" s="38"/>
      <c r="R86" s="38"/>
      <c r="S86" s="38"/>
      <c r="T86" s="38"/>
      <c r="U86" s="38"/>
      <c r="V86" s="3"/>
      <c r="W86" s="1"/>
      <c r="X86" s="1"/>
      <c r="Y86" s="1"/>
    </row>
    <row r="87" spans="1:25" ht="15.75" customHeight="1" x14ac:dyDescent="0.25">
      <c r="A87" s="38"/>
      <c r="B87" s="38"/>
      <c r="C87" s="38"/>
      <c r="D87" s="38"/>
      <c r="E87" s="17" t="s">
        <v>27</v>
      </c>
      <c r="F87" s="13">
        <v>3652</v>
      </c>
      <c r="G87" s="15">
        <v>2E-3</v>
      </c>
      <c r="H87" s="15">
        <v>2E-3</v>
      </c>
      <c r="I87" s="15">
        <v>2E-3</v>
      </c>
      <c r="J87" s="15">
        <v>2E-3</v>
      </c>
      <c r="K87" s="15">
        <v>2E-3</v>
      </c>
      <c r="L87" s="15">
        <v>2E-3</v>
      </c>
      <c r="M87" s="13">
        <f t="shared" si="50"/>
        <v>7.3040000000000003</v>
      </c>
      <c r="N87" s="13">
        <f t="shared" si="57"/>
        <v>7.3040000000000003</v>
      </c>
      <c r="O87" s="13">
        <f t="shared" si="52"/>
        <v>7.3040000000000003</v>
      </c>
      <c r="P87" s="38"/>
      <c r="Q87" s="38"/>
      <c r="R87" s="38"/>
      <c r="S87" s="38"/>
      <c r="T87" s="38"/>
      <c r="U87" s="38"/>
      <c r="V87" s="3"/>
      <c r="W87" s="1"/>
      <c r="X87" s="1"/>
      <c r="Y87" s="1"/>
    </row>
    <row r="88" spans="1:25" ht="15.75" customHeight="1" x14ac:dyDescent="0.25">
      <c r="A88" s="38"/>
      <c r="B88" s="38"/>
      <c r="C88" s="38"/>
      <c r="D88" s="38"/>
      <c r="E88" s="17" t="s">
        <v>90</v>
      </c>
      <c r="F88" s="13">
        <v>412</v>
      </c>
      <c r="G88" s="15">
        <v>2E-3</v>
      </c>
      <c r="H88" s="15">
        <v>2E-3</v>
      </c>
      <c r="I88" s="15">
        <v>2E-3</v>
      </c>
      <c r="J88" s="15">
        <v>2E-3</v>
      </c>
      <c r="K88" s="15">
        <v>2E-3</v>
      </c>
      <c r="L88" s="15">
        <v>2E-3</v>
      </c>
      <c r="M88" s="13">
        <f t="shared" si="50"/>
        <v>0.82400000000000007</v>
      </c>
      <c r="N88" s="13">
        <f t="shared" si="57"/>
        <v>0.82400000000000007</v>
      </c>
      <c r="O88" s="13">
        <f t="shared" si="52"/>
        <v>0.82400000000000007</v>
      </c>
      <c r="P88" s="38"/>
      <c r="Q88" s="38"/>
      <c r="R88" s="38"/>
      <c r="S88" s="38"/>
      <c r="T88" s="38"/>
      <c r="U88" s="38"/>
      <c r="V88" s="3"/>
      <c r="W88" s="1"/>
      <c r="X88" s="1"/>
      <c r="Y88" s="1"/>
    </row>
    <row r="89" spans="1:25" ht="15.75" customHeight="1" x14ac:dyDescent="0.25">
      <c r="A89" s="38"/>
      <c r="B89" s="38"/>
      <c r="C89" s="38"/>
      <c r="D89" s="38"/>
      <c r="E89" s="17" t="s">
        <v>28</v>
      </c>
      <c r="F89" s="13">
        <v>64</v>
      </c>
      <c r="G89" s="15">
        <v>1E-3</v>
      </c>
      <c r="H89" s="15">
        <v>1E-3</v>
      </c>
      <c r="I89" s="15">
        <v>1E-3</v>
      </c>
      <c r="J89" s="15">
        <v>1E-3</v>
      </c>
      <c r="K89" s="15">
        <v>1E-3</v>
      </c>
      <c r="L89" s="15">
        <v>1E-3</v>
      </c>
      <c r="M89" s="13">
        <f t="shared" si="50"/>
        <v>6.4000000000000001E-2</v>
      </c>
      <c r="N89" s="13">
        <f t="shared" si="57"/>
        <v>6.4000000000000001E-2</v>
      </c>
      <c r="O89" s="13">
        <f t="shared" si="52"/>
        <v>6.4000000000000001E-2</v>
      </c>
      <c r="P89" s="38"/>
      <c r="Q89" s="38"/>
      <c r="R89" s="38"/>
      <c r="S89" s="38"/>
      <c r="T89" s="38"/>
      <c r="U89" s="38"/>
      <c r="V89" s="3"/>
      <c r="W89" s="1"/>
      <c r="X89" s="1"/>
      <c r="Y89" s="1"/>
    </row>
    <row r="90" spans="1:25" ht="15.75" customHeight="1" x14ac:dyDescent="0.25">
      <c r="A90" s="38"/>
      <c r="B90" s="38"/>
      <c r="C90" s="38"/>
      <c r="D90" s="38"/>
      <c r="E90" s="17" t="s">
        <v>91</v>
      </c>
      <c r="F90" s="13">
        <v>5693</v>
      </c>
      <c r="G90" s="15">
        <v>1E-3</v>
      </c>
      <c r="H90" s="15">
        <v>1E-3</v>
      </c>
      <c r="I90" s="15">
        <v>1E-3</v>
      </c>
      <c r="J90" s="15">
        <v>1E-3</v>
      </c>
      <c r="K90" s="15">
        <v>1E-3</v>
      </c>
      <c r="L90" s="15">
        <v>1E-3</v>
      </c>
      <c r="M90" s="13">
        <f t="shared" si="50"/>
        <v>5.6930000000000005</v>
      </c>
      <c r="N90" s="13">
        <f t="shared" si="57"/>
        <v>5.6930000000000005</v>
      </c>
      <c r="O90" s="13">
        <f t="shared" si="52"/>
        <v>5.6930000000000005</v>
      </c>
      <c r="P90" s="38"/>
      <c r="Q90" s="38"/>
      <c r="R90" s="38"/>
      <c r="S90" s="38"/>
      <c r="T90" s="38"/>
      <c r="U90" s="38"/>
      <c r="V90" s="3"/>
      <c r="W90" s="1"/>
      <c r="X90" s="1"/>
      <c r="Y90" s="1"/>
    </row>
    <row r="91" spans="1:25" ht="15.75" customHeight="1" x14ac:dyDescent="0.25">
      <c r="A91" s="38"/>
      <c r="B91" s="38"/>
      <c r="C91" s="38"/>
      <c r="D91" s="38"/>
      <c r="E91" s="17" t="s">
        <v>63</v>
      </c>
      <c r="F91" s="13">
        <v>1423</v>
      </c>
      <c r="G91" s="15">
        <v>2.8000000000000001E-2</v>
      </c>
      <c r="H91" s="15">
        <v>2.8000000000000001E-2</v>
      </c>
      <c r="I91" s="15">
        <v>2.8000000000000001E-2</v>
      </c>
      <c r="J91" s="15">
        <v>2.8000000000000001E-2</v>
      </c>
      <c r="K91" s="15">
        <v>2.8000000000000001E-2</v>
      </c>
      <c r="L91" s="15">
        <v>2.8000000000000001E-2</v>
      </c>
      <c r="M91" s="13">
        <f t="shared" si="50"/>
        <v>39.844000000000001</v>
      </c>
      <c r="N91" s="13">
        <f t="shared" si="57"/>
        <v>39.844000000000001</v>
      </c>
      <c r="O91" s="13">
        <f t="shared" si="52"/>
        <v>39.844000000000001</v>
      </c>
      <c r="P91" s="38"/>
      <c r="Q91" s="38"/>
      <c r="R91" s="38"/>
      <c r="S91" s="38"/>
      <c r="T91" s="38"/>
      <c r="U91" s="38"/>
      <c r="V91" s="3"/>
      <c r="W91" s="1"/>
      <c r="X91" s="1"/>
      <c r="Y91" s="1"/>
    </row>
    <row r="92" spans="1:25" ht="15.75" customHeight="1" x14ac:dyDescent="0.25">
      <c r="A92" s="38"/>
      <c r="B92" s="38"/>
      <c r="C92" s="38"/>
      <c r="D92" s="38"/>
      <c r="E92" s="17" t="s">
        <v>92</v>
      </c>
      <c r="F92" s="13">
        <v>6000</v>
      </c>
      <c r="G92" s="30">
        <v>2.9999999999999997E-4</v>
      </c>
      <c r="H92" s="30">
        <v>2.9999999999999997E-4</v>
      </c>
      <c r="I92" s="30">
        <v>2.9999999999999997E-4</v>
      </c>
      <c r="J92" s="30">
        <v>2.9999999999999997E-4</v>
      </c>
      <c r="K92" s="30">
        <v>2.9999999999999997E-4</v>
      </c>
      <c r="L92" s="30">
        <v>2.9999999999999997E-4</v>
      </c>
      <c r="M92" s="13">
        <f t="shared" si="50"/>
        <v>1.7999999999999998</v>
      </c>
      <c r="N92" s="13">
        <f t="shared" si="57"/>
        <v>1.7999999999999998</v>
      </c>
      <c r="O92" s="13">
        <f t="shared" si="52"/>
        <v>1.7999999999999998</v>
      </c>
      <c r="P92" s="38"/>
      <c r="Q92" s="38"/>
      <c r="R92" s="38"/>
      <c r="S92" s="38"/>
      <c r="T92" s="38"/>
      <c r="U92" s="38"/>
      <c r="V92" s="3"/>
      <c r="W92" s="1"/>
      <c r="X92" s="1"/>
      <c r="Y92" s="1"/>
    </row>
    <row r="93" spans="1:25" ht="15.75" customHeight="1" x14ac:dyDescent="0.25">
      <c r="A93" s="38"/>
      <c r="B93" s="38"/>
      <c r="C93" s="38"/>
      <c r="D93" s="38"/>
      <c r="E93" s="17" t="s">
        <v>93</v>
      </c>
      <c r="F93" s="13">
        <v>412</v>
      </c>
      <c r="G93" s="15">
        <v>1E-3</v>
      </c>
      <c r="H93" s="15">
        <v>1E-3</v>
      </c>
      <c r="I93" s="15">
        <v>1E-3</v>
      </c>
      <c r="J93" s="15">
        <v>1E-3</v>
      </c>
      <c r="K93" s="15">
        <v>1E-3</v>
      </c>
      <c r="L93" s="15">
        <v>1E-3</v>
      </c>
      <c r="M93" s="13">
        <f t="shared" si="50"/>
        <v>0.41200000000000003</v>
      </c>
      <c r="N93" s="13">
        <f t="shared" si="57"/>
        <v>0.41200000000000003</v>
      </c>
      <c r="O93" s="13">
        <f t="shared" si="52"/>
        <v>0.41200000000000003</v>
      </c>
      <c r="P93" s="38"/>
      <c r="Q93" s="38"/>
      <c r="R93" s="38"/>
      <c r="S93" s="38"/>
      <c r="T93" s="38"/>
      <c r="U93" s="38"/>
      <c r="V93" s="3"/>
      <c r="W93" s="1"/>
      <c r="X93" s="1"/>
      <c r="Y93" s="1"/>
    </row>
    <row r="94" spans="1:25" ht="15.75" customHeight="1" x14ac:dyDescent="0.25">
      <c r="A94" s="39" t="s">
        <v>94</v>
      </c>
      <c r="B94" s="37">
        <v>200</v>
      </c>
      <c r="C94" s="37">
        <v>200</v>
      </c>
      <c r="D94" s="37">
        <v>200</v>
      </c>
      <c r="E94" s="16" t="s">
        <v>95</v>
      </c>
      <c r="F94" s="13">
        <v>2000</v>
      </c>
      <c r="G94" s="29">
        <v>0.02</v>
      </c>
      <c r="H94" s="29">
        <v>0.02</v>
      </c>
      <c r="I94" s="29">
        <v>0.02</v>
      </c>
      <c r="J94" s="29">
        <v>0.02</v>
      </c>
      <c r="K94" s="29">
        <v>0.02</v>
      </c>
      <c r="L94" s="29">
        <v>0.02</v>
      </c>
      <c r="M94" s="13">
        <f t="shared" si="50"/>
        <v>40</v>
      </c>
      <c r="N94" s="13">
        <f t="shared" si="57"/>
        <v>40</v>
      </c>
      <c r="O94" s="13">
        <f t="shared" si="52"/>
        <v>40</v>
      </c>
      <c r="P94" s="43">
        <f t="shared" ref="P94:R94" si="60">SUM(M94:M96)</f>
        <v>51.24</v>
      </c>
      <c r="Q94" s="43">
        <f t="shared" si="60"/>
        <v>51.24</v>
      </c>
      <c r="R94" s="43">
        <f t="shared" si="60"/>
        <v>51.24</v>
      </c>
      <c r="S94" s="43">
        <f t="shared" ref="S94:U94" si="61">P94+P94*80%</f>
        <v>92.231999999999999</v>
      </c>
      <c r="T94" s="43">
        <f t="shared" si="61"/>
        <v>92.231999999999999</v>
      </c>
      <c r="U94" s="43">
        <f t="shared" si="61"/>
        <v>92.231999999999999</v>
      </c>
      <c r="V94" s="3"/>
      <c r="W94" s="1"/>
      <c r="X94" s="1"/>
      <c r="Y94" s="1"/>
    </row>
    <row r="95" spans="1:25" ht="15.75" customHeight="1" x14ac:dyDescent="0.25">
      <c r="A95" s="38"/>
      <c r="B95" s="38"/>
      <c r="C95" s="38"/>
      <c r="D95" s="38"/>
      <c r="E95" s="31" t="s">
        <v>26</v>
      </c>
      <c r="F95" s="13">
        <v>437</v>
      </c>
      <c r="G95" s="14">
        <v>0.02</v>
      </c>
      <c r="H95" s="15">
        <v>0.02</v>
      </c>
      <c r="I95" s="14">
        <v>0.02</v>
      </c>
      <c r="J95" s="14">
        <v>0.02</v>
      </c>
      <c r="K95" s="15">
        <v>0.02</v>
      </c>
      <c r="L95" s="14">
        <v>0.02</v>
      </c>
      <c r="M95" s="13">
        <f t="shared" si="50"/>
        <v>8.74</v>
      </c>
      <c r="N95" s="13">
        <f t="shared" si="57"/>
        <v>8.74</v>
      </c>
      <c r="O95" s="13">
        <f t="shared" si="52"/>
        <v>8.74</v>
      </c>
      <c r="P95" s="38"/>
      <c r="Q95" s="38"/>
      <c r="R95" s="38"/>
      <c r="S95" s="38"/>
      <c r="T95" s="38"/>
      <c r="U95" s="38"/>
      <c r="V95" s="3"/>
      <c r="W95" s="1"/>
      <c r="X95" s="1"/>
      <c r="Y95" s="1"/>
    </row>
    <row r="96" spans="1:25" ht="15.75" customHeight="1" x14ac:dyDescent="0.25">
      <c r="A96" s="38"/>
      <c r="B96" s="38"/>
      <c r="C96" s="38"/>
      <c r="D96" s="38"/>
      <c r="E96" s="16" t="s">
        <v>96</v>
      </c>
      <c r="F96" s="13">
        <v>2500</v>
      </c>
      <c r="G96" s="14">
        <v>1E-3</v>
      </c>
      <c r="H96" s="14">
        <v>1E-3</v>
      </c>
      <c r="I96" s="14">
        <v>1E-3</v>
      </c>
      <c r="J96" s="14">
        <v>1E-3</v>
      </c>
      <c r="K96" s="14">
        <v>1E-3</v>
      </c>
      <c r="L96" s="14">
        <v>1E-3</v>
      </c>
      <c r="M96" s="13">
        <f t="shared" si="50"/>
        <v>2.5</v>
      </c>
      <c r="N96" s="13">
        <f t="shared" si="57"/>
        <v>2.5</v>
      </c>
      <c r="O96" s="13">
        <f t="shared" si="52"/>
        <v>2.5</v>
      </c>
      <c r="P96" s="38"/>
      <c r="Q96" s="38"/>
      <c r="R96" s="38"/>
      <c r="S96" s="38"/>
      <c r="T96" s="38"/>
      <c r="U96" s="38"/>
      <c r="V96" s="3"/>
      <c r="W96" s="1"/>
      <c r="X96" s="1"/>
      <c r="Y96" s="1"/>
    </row>
    <row r="97" spans="1:25" ht="15.75" customHeight="1" x14ac:dyDescent="0.25">
      <c r="A97" s="21" t="s">
        <v>54</v>
      </c>
      <c r="B97" s="14">
        <v>20</v>
      </c>
      <c r="C97" s="14">
        <v>35</v>
      </c>
      <c r="D97" s="14">
        <v>40</v>
      </c>
      <c r="E97" s="18" t="s">
        <v>54</v>
      </c>
      <c r="F97" s="13">
        <v>425</v>
      </c>
      <c r="G97" s="15">
        <v>0.02</v>
      </c>
      <c r="H97" s="14">
        <v>3.5000000000000003E-2</v>
      </c>
      <c r="I97" s="15">
        <v>0.04</v>
      </c>
      <c r="J97" s="15">
        <v>0.02</v>
      </c>
      <c r="K97" s="14">
        <v>3.5000000000000003E-2</v>
      </c>
      <c r="L97" s="15">
        <v>0.04</v>
      </c>
      <c r="M97" s="13">
        <f t="shared" si="50"/>
        <v>8.5</v>
      </c>
      <c r="N97" s="13">
        <f t="shared" si="57"/>
        <v>14.875000000000002</v>
      </c>
      <c r="O97" s="13">
        <f t="shared" si="52"/>
        <v>17</v>
      </c>
      <c r="P97" s="13">
        <f t="shared" ref="P97:R97" si="62">SUM(M97)</f>
        <v>8.5</v>
      </c>
      <c r="Q97" s="13">
        <f t="shared" si="62"/>
        <v>14.875000000000002</v>
      </c>
      <c r="R97" s="13">
        <f t="shared" si="62"/>
        <v>17</v>
      </c>
      <c r="S97" s="24">
        <f t="shared" ref="S97:U97" si="63">P97+P97*80%</f>
        <v>15.3</v>
      </c>
      <c r="T97" s="24">
        <f t="shared" si="63"/>
        <v>26.775000000000006</v>
      </c>
      <c r="U97" s="24">
        <f t="shared" si="63"/>
        <v>30.6</v>
      </c>
      <c r="V97" s="3"/>
      <c r="W97" s="1"/>
      <c r="X97" s="1"/>
      <c r="Y97" s="1"/>
    </row>
    <row r="98" spans="1:25" ht="15.75" customHeight="1" x14ac:dyDescent="0.25">
      <c r="A98" s="16"/>
      <c r="B98" s="16"/>
      <c r="C98" s="16"/>
      <c r="D98" s="16"/>
      <c r="E98" s="16"/>
      <c r="F98" s="13"/>
      <c r="G98" s="16"/>
      <c r="H98" s="16"/>
      <c r="I98" s="16"/>
      <c r="J98" s="16"/>
      <c r="K98" s="16"/>
      <c r="L98" s="16"/>
      <c r="M98" s="13"/>
      <c r="N98" s="13"/>
      <c r="O98" s="13"/>
      <c r="P98" s="23">
        <f t="shared" ref="P98:U98" si="64">SUM(P74:P97)</f>
        <v>409.90699999999998</v>
      </c>
      <c r="Q98" s="23">
        <f t="shared" si="64"/>
        <v>491.81000000000006</v>
      </c>
      <c r="R98" s="23">
        <f t="shared" si="64"/>
        <v>511.50700000000006</v>
      </c>
      <c r="S98" s="23">
        <f t="shared" si="64"/>
        <v>737.83259999999996</v>
      </c>
      <c r="T98" s="23">
        <f t="shared" si="64"/>
        <v>885.25800000000004</v>
      </c>
      <c r="U98" s="23">
        <f t="shared" si="64"/>
        <v>920.71260000000007</v>
      </c>
      <c r="V98" s="3"/>
      <c r="W98" s="1"/>
      <c r="X98" s="1"/>
      <c r="Y98" s="1"/>
    </row>
    <row r="99" spans="1:25" ht="15.75" customHeight="1" x14ac:dyDescent="0.25">
      <c r="A99" s="50" t="s">
        <v>97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1"/>
      <c r="W99" s="1"/>
      <c r="X99" s="1"/>
      <c r="Y99" s="1"/>
    </row>
    <row r="100" spans="1:25" ht="15.75" customHeight="1" x14ac:dyDescent="0.25">
      <c r="A100" s="45" t="s">
        <v>21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1"/>
      <c r="W100" s="1"/>
      <c r="X100" s="1"/>
      <c r="Y100" s="1"/>
    </row>
    <row r="101" spans="1:25" ht="15.75" customHeight="1" x14ac:dyDescent="0.25">
      <c r="A101" s="39" t="s">
        <v>98</v>
      </c>
      <c r="B101" s="42">
        <v>150</v>
      </c>
      <c r="C101" s="42" t="s">
        <v>23</v>
      </c>
      <c r="D101" s="42">
        <v>200</v>
      </c>
      <c r="E101" s="12" t="s">
        <v>99</v>
      </c>
      <c r="F101" s="13">
        <v>365</v>
      </c>
      <c r="G101" s="14">
        <v>0.03</v>
      </c>
      <c r="H101" s="14">
        <v>0.03</v>
      </c>
      <c r="I101" s="14">
        <v>0.03</v>
      </c>
      <c r="J101" s="14">
        <v>0.03</v>
      </c>
      <c r="K101" s="14">
        <v>0.03</v>
      </c>
      <c r="L101" s="14">
        <v>0.03</v>
      </c>
      <c r="M101" s="13">
        <f t="shared" ref="M101:M112" si="65">G101*F101</f>
        <v>10.95</v>
      </c>
      <c r="N101" s="13">
        <f t="shared" ref="N101:N112" si="66">H101*F101</f>
        <v>10.95</v>
      </c>
      <c r="O101" s="13">
        <f t="shared" ref="O101:O112" si="67">I101*F101</f>
        <v>10.95</v>
      </c>
      <c r="P101" s="43">
        <f t="shared" ref="P101:R101" si="68">SUM(M101:M106)</f>
        <v>90.143000000000001</v>
      </c>
      <c r="Q101" s="43">
        <f t="shared" si="68"/>
        <v>111.398</v>
      </c>
      <c r="R101" s="43">
        <f t="shared" si="68"/>
        <v>111.398</v>
      </c>
      <c r="S101" s="43">
        <f t="shared" ref="S101:U101" si="69">P101+P101*80%</f>
        <v>162.25740000000002</v>
      </c>
      <c r="T101" s="43">
        <f t="shared" si="69"/>
        <v>200.5164</v>
      </c>
      <c r="U101" s="43">
        <f t="shared" si="69"/>
        <v>200.5164</v>
      </c>
      <c r="V101" s="1"/>
      <c r="W101" s="1"/>
      <c r="X101" s="1"/>
      <c r="Y101" s="1"/>
    </row>
    <row r="102" spans="1:25" ht="15.75" customHeight="1" x14ac:dyDescent="0.25">
      <c r="A102" s="38"/>
      <c r="B102" s="38"/>
      <c r="C102" s="38"/>
      <c r="D102" s="38"/>
      <c r="E102" s="16" t="s">
        <v>100</v>
      </c>
      <c r="F102" s="13">
        <v>607</v>
      </c>
      <c r="G102" s="15">
        <v>8.0000000000000002E-3</v>
      </c>
      <c r="H102" s="14">
        <v>1.4999999999999999E-2</v>
      </c>
      <c r="I102" s="14">
        <v>1.4999999999999999E-2</v>
      </c>
      <c r="J102" s="15">
        <v>8.0000000000000002E-3</v>
      </c>
      <c r="K102" s="14">
        <v>1.4999999999999999E-2</v>
      </c>
      <c r="L102" s="14">
        <v>1.4999999999999999E-2</v>
      </c>
      <c r="M102" s="13">
        <f t="shared" si="65"/>
        <v>4.8559999999999999</v>
      </c>
      <c r="N102" s="13">
        <f t="shared" si="66"/>
        <v>9.1050000000000004</v>
      </c>
      <c r="O102" s="13">
        <f t="shared" si="67"/>
        <v>9.1050000000000004</v>
      </c>
      <c r="P102" s="38"/>
      <c r="Q102" s="38"/>
      <c r="R102" s="38"/>
      <c r="S102" s="38"/>
      <c r="T102" s="38"/>
      <c r="U102" s="38"/>
      <c r="V102" s="1"/>
      <c r="W102" s="1"/>
      <c r="X102" s="1"/>
      <c r="Y102" s="1"/>
    </row>
    <row r="103" spans="1:25" ht="15.75" customHeight="1" x14ac:dyDescent="0.25">
      <c r="A103" s="38"/>
      <c r="B103" s="38"/>
      <c r="C103" s="38"/>
      <c r="D103" s="38"/>
      <c r="E103" s="16" t="s">
        <v>82</v>
      </c>
      <c r="F103" s="13">
        <v>468</v>
      </c>
      <c r="G103" s="14">
        <v>7.5999999999999998E-2</v>
      </c>
      <c r="H103" s="14">
        <v>0.10299999999999999</v>
      </c>
      <c r="I103" s="14">
        <v>0.10299999999999999</v>
      </c>
      <c r="J103" s="14">
        <v>7.5999999999999998E-2</v>
      </c>
      <c r="K103" s="14">
        <v>0.10299999999999999</v>
      </c>
      <c r="L103" s="14">
        <v>0.10299999999999999</v>
      </c>
      <c r="M103" s="13">
        <f t="shared" si="65"/>
        <v>35.567999999999998</v>
      </c>
      <c r="N103" s="13">
        <f t="shared" si="66"/>
        <v>48.204000000000001</v>
      </c>
      <c r="O103" s="13">
        <f t="shared" si="67"/>
        <v>48.204000000000001</v>
      </c>
      <c r="P103" s="38"/>
      <c r="Q103" s="38"/>
      <c r="R103" s="38"/>
      <c r="S103" s="38"/>
      <c r="T103" s="38"/>
      <c r="U103" s="38"/>
      <c r="V103" s="1"/>
      <c r="W103" s="1"/>
      <c r="X103" s="1"/>
      <c r="Y103" s="1"/>
    </row>
    <row r="104" spans="1:25" ht="15.75" customHeight="1" x14ac:dyDescent="0.25">
      <c r="A104" s="38"/>
      <c r="B104" s="38"/>
      <c r="C104" s="38"/>
      <c r="D104" s="38"/>
      <c r="E104" s="16" t="s">
        <v>101</v>
      </c>
      <c r="F104" s="13">
        <v>437</v>
      </c>
      <c r="G104" s="14">
        <v>5.0000000000000001E-3</v>
      </c>
      <c r="H104" s="14">
        <v>1.4999999999999999E-2</v>
      </c>
      <c r="I104" s="14">
        <v>1.4999999999999999E-2</v>
      </c>
      <c r="J104" s="14">
        <v>5.0000000000000001E-3</v>
      </c>
      <c r="K104" s="14">
        <v>1.4999999999999999E-2</v>
      </c>
      <c r="L104" s="14">
        <v>1.4999999999999999E-2</v>
      </c>
      <c r="M104" s="13">
        <f t="shared" si="65"/>
        <v>2.1850000000000001</v>
      </c>
      <c r="N104" s="13">
        <f t="shared" si="66"/>
        <v>6.5549999999999997</v>
      </c>
      <c r="O104" s="13">
        <f t="shared" si="67"/>
        <v>6.5549999999999997</v>
      </c>
      <c r="P104" s="38"/>
      <c r="Q104" s="38"/>
      <c r="R104" s="38"/>
      <c r="S104" s="38"/>
      <c r="T104" s="38"/>
      <c r="U104" s="38"/>
      <c r="V104" s="1"/>
      <c r="W104" s="1"/>
      <c r="X104" s="1"/>
      <c r="Y104" s="1"/>
    </row>
    <row r="105" spans="1:25" ht="15.75" customHeight="1" x14ac:dyDescent="0.25">
      <c r="A105" s="38"/>
      <c r="B105" s="38"/>
      <c r="C105" s="38"/>
      <c r="D105" s="38"/>
      <c r="E105" s="16" t="s">
        <v>102</v>
      </c>
      <c r="F105" s="13">
        <v>3652</v>
      </c>
      <c r="G105" s="14">
        <v>0.01</v>
      </c>
      <c r="H105" s="14">
        <v>0.01</v>
      </c>
      <c r="I105" s="14">
        <v>0.01</v>
      </c>
      <c r="J105" s="14">
        <v>0.01</v>
      </c>
      <c r="K105" s="14">
        <v>0.01</v>
      </c>
      <c r="L105" s="14">
        <v>0.01</v>
      </c>
      <c r="M105" s="13">
        <f t="shared" si="65"/>
        <v>36.520000000000003</v>
      </c>
      <c r="N105" s="13">
        <f t="shared" si="66"/>
        <v>36.520000000000003</v>
      </c>
      <c r="O105" s="13">
        <f t="shared" si="67"/>
        <v>36.520000000000003</v>
      </c>
      <c r="P105" s="38"/>
      <c r="Q105" s="38"/>
      <c r="R105" s="38"/>
      <c r="S105" s="38"/>
      <c r="T105" s="38"/>
      <c r="U105" s="38"/>
      <c r="V105" s="1"/>
      <c r="W105" s="1"/>
      <c r="X105" s="1"/>
      <c r="Y105" s="1"/>
    </row>
    <row r="106" spans="1:25" ht="15.75" customHeight="1" x14ac:dyDescent="0.25">
      <c r="A106" s="38"/>
      <c r="B106" s="38"/>
      <c r="C106" s="38"/>
      <c r="D106" s="38"/>
      <c r="E106" s="16" t="s">
        <v>28</v>
      </c>
      <c r="F106" s="13">
        <v>64</v>
      </c>
      <c r="G106" s="14">
        <v>1E-3</v>
      </c>
      <c r="H106" s="14">
        <v>1E-3</v>
      </c>
      <c r="I106" s="14">
        <v>1E-3</v>
      </c>
      <c r="J106" s="14">
        <v>1E-3</v>
      </c>
      <c r="K106" s="14">
        <v>1E-3</v>
      </c>
      <c r="L106" s="14">
        <v>1E-3</v>
      </c>
      <c r="M106" s="13">
        <f t="shared" si="65"/>
        <v>6.4000000000000001E-2</v>
      </c>
      <c r="N106" s="13">
        <f t="shared" si="66"/>
        <v>6.4000000000000001E-2</v>
      </c>
      <c r="O106" s="13">
        <f t="shared" si="67"/>
        <v>6.4000000000000001E-2</v>
      </c>
      <c r="P106" s="38"/>
      <c r="Q106" s="38"/>
      <c r="R106" s="38"/>
      <c r="S106" s="38"/>
      <c r="T106" s="38"/>
      <c r="U106" s="38"/>
      <c r="V106" s="1"/>
      <c r="W106" s="1"/>
      <c r="X106" s="1"/>
      <c r="Y106" s="1"/>
    </row>
    <row r="107" spans="1:25" ht="15.75" customHeight="1" x14ac:dyDescent="0.25">
      <c r="A107" s="39" t="s">
        <v>103</v>
      </c>
      <c r="B107" s="42" t="s">
        <v>30</v>
      </c>
      <c r="C107" s="42" t="s">
        <v>31</v>
      </c>
      <c r="D107" s="42" t="s">
        <v>32</v>
      </c>
      <c r="E107" s="16" t="s">
        <v>102</v>
      </c>
      <c r="F107" s="13">
        <v>3652</v>
      </c>
      <c r="G107" s="14">
        <v>0.01</v>
      </c>
      <c r="H107" s="14">
        <v>0.01</v>
      </c>
      <c r="I107" s="14">
        <v>0.01</v>
      </c>
      <c r="J107" s="14">
        <v>0.01</v>
      </c>
      <c r="K107" s="14">
        <v>0.01</v>
      </c>
      <c r="L107" s="14">
        <v>0.01</v>
      </c>
      <c r="M107" s="13">
        <f t="shared" si="65"/>
        <v>36.520000000000003</v>
      </c>
      <c r="N107" s="13">
        <f t="shared" si="66"/>
        <v>36.520000000000003</v>
      </c>
      <c r="O107" s="13">
        <f t="shared" si="67"/>
        <v>36.520000000000003</v>
      </c>
      <c r="P107" s="43">
        <f t="shared" ref="P107:R107" si="70">SUM(M107:M109)</f>
        <v>73.09</v>
      </c>
      <c r="Q107" s="43">
        <f t="shared" si="70"/>
        <v>77.34</v>
      </c>
      <c r="R107" s="43">
        <f t="shared" si="70"/>
        <v>79.465000000000003</v>
      </c>
      <c r="S107" s="43">
        <f t="shared" ref="S107:U107" si="71">P107+P107*80%</f>
        <v>131.56200000000001</v>
      </c>
      <c r="T107" s="43">
        <f t="shared" si="71"/>
        <v>139.21200000000002</v>
      </c>
      <c r="U107" s="43">
        <f t="shared" si="71"/>
        <v>143.03700000000001</v>
      </c>
      <c r="V107" s="1"/>
      <c r="W107" s="1"/>
      <c r="X107" s="1"/>
      <c r="Y107" s="1"/>
    </row>
    <row r="108" spans="1:25" ht="15.75" customHeight="1" x14ac:dyDescent="0.25">
      <c r="A108" s="38"/>
      <c r="B108" s="38"/>
      <c r="C108" s="38"/>
      <c r="D108" s="38"/>
      <c r="E108" s="16" t="s">
        <v>33</v>
      </c>
      <c r="F108" s="13">
        <v>5189</v>
      </c>
      <c r="G108" s="14">
        <v>5.0000000000000001E-3</v>
      </c>
      <c r="H108" s="14">
        <v>5.0000000000000001E-3</v>
      </c>
      <c r="I108" s="14">
        <v>5.0000000000000001E-3</v>
      </c>
      <c r="J108" s="14">
        <v>5.0000000000000001E-3</v>
      </c>
      <c r="K108" s="14">
        <v>5.0000000000000001E-3</v>
      </c>
      <c r="L108" s="14">
        <v>5.0000000000000001E-3</v>
      </c>
      <c r="M108" s="13">
        <f t="shared" si="65"/>
        <v>25.945</v>
      </c>
      <c r="N108" s="13">
        <f t="shared" si="66"/>
        <v>25.945</v>
      </c>
      <c r="O108" s="13">
        <f t="shared" si="67"/>
        <v>25.945</v>
      </c>
      <c r="P108" s="38"/>
      <c r="Q108" s="38"/>
      <c r="R108" s="38"/>
      <c r="S108" s="38"/>
      <c r="T108" s="38"/>
      <c r="U108" s="38"/>
      <c r="V108" s="1"/>
      <c r="W108" s="1"/>
      <c r="X108" s="1"/>
      <c r="Y108" s="1"/>
    </row>
    <row r="109" spans="1:25" ht="15.75" customHeight="1" x14ac:dyDescent="0.25">
      <c r="A109" s="38"/>
      <c r="B109" s="38"/>
      <c r="C109" s="38"/>
      <c r="D109" s="38"/>
      <c r="E109" s="16" t="s">
        <v>34</v>
      </c>
      <c r="F109" s="13">
        <v>425</v>
      </c>
      <c r="G109" s="15">
        <v>2.5000000000000001E-2</v>
      </c>
      <c r="H109" s="15">
        <v>3.5000000000000003E-2</v>
      </c>
      <c r="I109" s="15">
        <v>0.04</v>
      </c>
      <c r="J109" s="15">
        <v>2.5000000000000001E-2</v>
      </c>
      <c r="K109" s="15">
        <v>3.5000000000000003E-2</v>
      </c>
      <c r="L109" s="15">
        <v>0.04</v>
      </c>
      <c r="M109" s="13">
        <f t="shared" si="65"/>
        <v>10.625</v>
      </c>
      <c r="N109" s="13">
        <f t="shared" si="66"/>
        <v>14.875000000000002</v>
      </c>
      <c r="O109" s="13">
        <f t="shared" si="67"/>
        <v>17</v>
      </c>
      <c r="P109" s="38"/>
      <c r="Q109" s="38"/>
      <c r="R109" s="38"/>
      <c r="S109" s="38"/>
      <c r="T109" s="38"/>
      <c r="U109" s="38"/>
      <c r="V109" s="1"/>
      <c r="W109" s="1"/>
      <c r="X109" s="1"/>
      <c r="Y109" s="1"/>
    </row>
    <row r="110" spans="1:25" ht="15.75" customHeight="1" x14ac:dyDescent="0.25">
      <c r="A110" s="39" t="s">
        <v>104</v>
      </c>
      <c r="B110" s="37" t="s">
        <v>105</v>
      </c>
      <c r="C110" s="37" t="s">
        <v>105</v>
      </c>
      <c r="D110" s="37" t="s">
        <v>105</v>
      </c>
      <c r="E110" s="18" t="s">
        <v>38</v>
      </c>
      <c r="F110" s="13">
        <v>4822</v>
      </c>
      <c r="G110" s="14">
        <v>1E-3</v>
      </c>
      <c r="H110" s="14">
        <v>1E-3</v>
      </c>
      <c r="I110" s="14">
        <v>1E-3</v>
      </c>
      <c r="J110" s="14">
        <v>1E-3</v>
      </c>
      <c r="K110" s="14">
        <v>1E-3</v>
      </c>
      <c r="L110" s="14">
        <v>1E-3</v>
      </c>
      <c r="M110" s="13">
        <f t="shared" si="65"/>
        <v>4.8220000000000001</v>
      </c>
      <c r="N110" s="13">
        <f t="shared" si="66"/>
        <v>4.8220000000000001</v>
      </c>
      <c r="O110" s="13">
        <f t="shared" si="67"/>
        <v>4.8220000000000001</v>
      </c>
      <c r="P110" s="43">
        <f t="shared" ref="P110:R110" si="72">SUM(M110:M111)</f>
        <v>7.0069999999999997</v>
      </c>
      <c r="Q110" s="43">
        <f t="shared" si="72"/>
        <v>7.0069999999999997</v>
      </c>
      <c r="R110" s="43">
        <f t="shared" si="72"/>
        <v>7.0069999999999997</v>
      </c>
      <c r="S110" s="53">
        <f t="shared" ref="S110:U110" si="73">P110+P110*80%</f>
        <v>12.6126</v>
      </c>
      <c r="T110" s="53">
        <f t="shared" si="73"/>
        <v>12.6126</v>
      </c>
      <c r="U110" s="53">
        <f t="shared" si="73"/>
        <v>12.6126</v>
      </c>
      <c r="V110" s="1"/>
      <c r="W110" s="1"/>
      <c r="X110" s="1"/>
      <c r="Y110" s="1"/>
    </row>
    <row r="111" spans="1:25" ht="15.75" customHeight="1" x14ac:dyDescent="0.25">
      <c r="A111" s="38"/>
      <c r="B111" s="38"/>
      <c r="C111" s="38"/>
      <c r="D111" s="38"/>
      <c r="E111" s="16" t="s">
        <v>101</v>
      </c>
      <c r="F111" s="13">
        <v>437</v>
      </c>
      <c r="G111" s="15">
        <v>5.0000000000000001E-3</v>
      </c>
      <c r="H111" s="15">
        <v>5.0000000000000001E-3</v>
      </c>
      <c r="I111" s="15">
        <v>5.0000000000000001E-3</v>
      </c>
      <c r="J111" s="15">
        <v>5.0000000000000001E-3</v>
      </c>
      <c r="K111" s="15">
        <v>5.0000000000000001E-3</v>
      </c>
      <c r="L111" s="15">
        <v>5.0000000000000001E-3</v>
      </c>
      <c r="M111" s="13">
        <f t="shared" si="65"/>
        <v>2.1850000000000001</v>
      </c>
      <c r="N111" s="13">
        <f t="shared" si="66"/>
        <v>2.1850000000000001</v>
      </c>
      <c r="O111" s="13">
        <f t="shared" si="67"/>
        <v>2.1850000000000001</v>
      </c>
      <c r="P111" s="38"/>
      <c r="Q111" s="38"/>
      <c r="R111" s="38"/>
      <c r="S111" s="38"/>
      <c r="T111" s="38"/>
      <c r="U111" s="38"/>
      <c r="V111" s="1"/>
      <c r="W111" s="1"/>
      <c r="X111" s="1"/>
      <c r="Y111" s="1"/>
    </row>
    <row r="112" spans="1:25" ht="15.75" customHeight="1" x14ac:dyDescent="0.25">
      <c r="A112" s="17" t="s">
        <v>40</v>
      </c>
      <c r="B112" s="14">
        <v>100</v>
      </c>
      <c r="C112" s="14">
        <v>100</v>
      </c>
      <c r="D112" s="14">
        <v>100</v>
      </c>
      <c r="E112" s="16" t="s">
        <v>40</v>
      </c>
      <c r="F112" s="13">
        <v>696</v>
      </c>
      <c r="G112" s="15">
        <v>5.0000000000000001E-3</v>
      </c>
      <c r="H112" s="15">
        <v>5.0000000000000001E-3</v>
      </c>
      <c r="I112" s="15">
        <v>5.0000000000000001E-3</v>
      </c>
      <c r="J112" s="15">
        <v>5.0000000000000001E-3</v>
      </c>
      <c r="K112" s="15">
        <v>5.0000000000000001E-3</v>
      </c>
      <c r="L112" s="15">
        <v>5.0000000000000001E-3</v>
      </c>
      <c r="M112" s="13">
        <f t="shared" si="65"/>
        <v>3.48</v>
      </c>
      <c r="N112" s="13">
        <f t="shared" si="66"/>
        <v>3.48</v>
      </c>
      <c r="O112" s="13">
        <f t="shared" si="67"/>
        <v>3.48</v>
      </c>
      <c r="P112" s="13">
        <f t="shared" ref="P112:R112" si="74">SUM(M112)</f>
        <v>3.48</v>
      </c>
      <c r="Q112" s="13">
        <f t="shared" si="74"/>
        <v>3.48</v>
      </c>
      <c r="R112" s="13">
        <f t="shared" si="74"/>
        <v>3.48</v>
      </c>
      <c r="S112" s="13">
        <f t="shared" ref="S112:U112" si="75">P112+P112*80%</f>
        <v>6.2640000000000002</v>
      </c>
      <c r="T112" s="13">
        <f t="shared" si="75"/>
        <v>6.2640000000000002</v>
      </c>
      <c r="U112" s="13">
        <f t="shared" si="75"/>
        <v>6.2640000000000002</v>
      </c>
      <c r="V112" s="1"/>
      <c r="W112" s="1"/>
      <c r="X112" s="1"/>
      <c r="Y112" s="1"/>
    </row>
    <row r="113" spans="1:27" ht="15.7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9">
        <f t="shared" ref="P113:U113" si="76">SUM(P101:P112)</f>
        <v>173.72</v>
      </c>
      <c r="Q113" s="19">
        <f t="shared" si="76"/>
        <v>199.22499999999999</v>
      </c>
      <c r="R113" s="19">
        <f t="shared" si="76"/>
        <v>201.35</v>
      </c>
      <c r="S113" s="19">
        <f t="shared" si="76"/>
        <v>312.69600000000003</v>
      </c>
      <c r="T113" s="19">
        <f t="shared" si="76"/>
        <v>358.60500000000002</v>
      </c>
      <c r="U113" s="19">
        <f t="shared" si="76"/>
        <v>362.43</v>
      </c>
      <c r="V113" s="1"/>
      <c r="W113" s="1"/>
      <c r="X113" s="1"/>
      <c r="Y113" s="1"/>
    </row>
    <row r="114" spans="1:27" ht="15.75" customHeight="1" x14ac:dyDescent="0.25">
      <c r="A114" s="34" t="s">
        <v>106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6"/>
      <c r="V114" s="6"/>
      <c r="W114" s="6"/>
      <c r="X114" s="6"/>
      <c r="Y114" s="6"/>
      <c r="Z114" s="6"/>
      <c r="AA114" s="7"/>
    </row>
    <row r="115" spans="1:27" ht="15.75" customHeight="1" x14ac:dyDescent="0.25">
      <c r="A115" s="51" t="s">
        <v>107</v>
      </c>
      <c r="B115" s="37">
        <v>60</v>
      </c>
      <c r="C115" s="37">
        <v>100</v>
      </c>
      <c r="D115" s="37">
        <v>100</v>
      </c>
      <c r="E115" s="16" t="s">
        <v>49</v>
      </c>
      <c r="F115" s="13">
        <v>240</v>
      </c>
      <c r="G115" s="14">
        <v>6.5000000000000002E-2</v>
      </c>
      <c r="H115" s="14">
        <v>0.108</v>
      </c>
      <c r="I115" s="14">
        <v>0.108</v>
      </c>
      <c r="J115" s="14">
        <v>5.1999999999999998E-2</v>
      </c>
      <c r="K115" s="14">
        <v>8.5999999999999993E-2</v>
      </c>
      <c r="L115" s="14">
        <v>8.5999999999999993E-2</v>
      </c>
      <c r="M115" s="13">
        <f t="shared" ref="M115:M127" si="77">G115*F115</f>
        <v>15.600000000000001</v>
      </c>
      <c r="N115" s="13">
        <f t="shared" ref="N115:N127" si="78">H115*F115</f>
        <v>25.919999999999998</v>
      </c>
      <c r="O115" s="13">
        <f t="shared" ref="O115:O127" si="79">I115*F115</f>
        <v>25.919999999999998</v>
      </c>
      <c r="P115" s="43">
        <f t="shared" ref="P115:R115" si="80">SUM(M115:M117)</f>
        <v>33.126000000000005</v>
      </c>
      <c r="Q115" s="43">
        <f t="shared" si="80"/>
        <v>49.288000000000004</v>
      </c>
      <c r="R115" s="43">
        <f t="shared" si="80"/>
        <v>49.941000000000003</v>
      </c>
      <c r="S115" s="43">
        <f t="shared" ref="S115:U115" si="81">P115+P115*80%</f>
        <v>59.62680000000001</v>
      </c>
      <c r="T115" s="43">
        <f t="shared" si="81"/>
        <v>88.718400000000003</v>
      </c>
      <c r="U115" s="43">
        <f t="shared" si="81"/>
        <v>89.893799999999999</v>
      </c>
      <c r="V115" s="1"/>
      <c r="W115" s="1"/>
      <c r="X115" s="1"/>
      <c r="Y115" s="1"/>
    </row>
    <row r="116" spans="1:27" ht="15.75" customHeight="1" x14ac:dyDescent="0.25">
      <c r="A116" s="38"/>
      <c r="B116" s="38"/>
      <c r="C116" s="38"/>
      <c r="D116" s="38"/>
      <c r="E116" s="16" t="s">
        <v>108</v>
      </c>
      <c r="F116" s="13">
        <v>5189</v>
      </c>
      <c r="G116" s="14">
        <v>3.0000000000000001E-3</v>
      </c>
      <c r="H116" s="14">
        <v>4.0000000000000001E-3</v>
      </c>
      <c r="I116" s="14">
        <v>4.0000000000000001E-3</v>
      </c>
      <c r="J116" s="14">
        <v>3.0000000000000001E-3</v>
      </c>
      <c r="K116" s="14">
        <v>4.0000000000000001E-3</v>
      </c>
      <c r="L116" s="14">
        <v>4.0000000000000001E-3</v>
      </c>
      <c r="M116" s="13">
        <f t="shared" si="77"/>
        <v>15.567</v>
      </c>
      <c r="N116" s="13">
        <f t="shared" si="78"/>
        <v>20.756</v>
      </c>
      <c r="O116" s="13">
        <f t="shared" si="79"/>
        <v>20.756</v>
      </c>
      <c r="P116" s="38"/>
      <c r="Q116" s="38"/>
      <c r="R116" s="38"/>
      <c r="S116" s="38"/>
      <c r="T116" s="38"/>
      <c r="U116" s="38"/>
      <c r="V116" s="1"/>
      <c r="W116" s="1"/>
      <c r="X116" s="1"/>
      <c r="Y116" s="1"/>
    </row>
    <row r="117" spans="1:27" ht="15.75" customHeight="1" x14ac:dyDescent="0.25">
      <c r="A117" s="38"/>
      <c r="B117" s="38"/>
      <c r="C117" s="38"/>
      <c r="D117" s="38"/>
      <c r="E117" s="16" t="s">
        <v>45</v>
      </c>
      <c r="F117" s="13">
        <v>653</v>
      </c>
      <c r="G117" s="14">
        <v>3.0000000000000001E-3</v>
      </c>
      <c r="H117" s="14">
        <v>4.0000000000000001E-3</v>
      </c>
      <c r="I117" s="14">
        <v>5.0000000000000001E-3</v>
      </c>
      <c r="J117" s="14">
        <v>3.0000000000000001E-3</v>
      </c>
      <c r="K117" s="14">
        <v>4.0000000000000001E-3</v>
      </c>
      <c r="L117" s="14">
        <v>5.0000000000000001E-3</v>
      </c>
      <c r="M117" s="13">
        <f t="shared" si="77"/>
        <v>1.9590000000000001</v>
      </c>
      <c r="N117" s="13">
        <f t="shared" si="78"/>
        <v>2.6120000000000001</v>
      </c>
      <c r="O117" s="13">
        <f t="shared" si="79"/>
        <v>3.2650000000000001</v>
      </c>
      <c r="P117" s="38"/>
      <c r="Q117" s="38"/>
      <c r="R117" s="38"/>
      <c r="S117" s="38"/>
      <c r="T117" s="38"/>
      <c r="U117" s="38"/>
      <c r="V117" s="1"/>
      <c r="W117" s="1"/>
      <c r="X117" s="1"/>
      <c r="Y117" s="1"/>
    </row>
    <row r="118" spans="1:27" ht="15.75" customHeight="1" x14ac:dyDescent="0.25">
      <c r="A118" s="39" t="s">
        <v>109</v>
      </c>
      <c r="B118" s="37">
        <v>200</v>
      </c>
      <c r="C118" s="37">
        <v>200</v>
      </c>
      <c r="D118" s="37">
        <v>200</v>
      </c>
      <c r="E118" s="20" t="s">
        <v>47</v>
      </c>
      <c r="F118" s="13">
        <v>1426</v>
      </c>
      <c r="G118" s="15">
        <v>0.16</v>
      </c>
      <c r="H118" s="15">
        <v>0.16</v>
      </c>
      <c r="I118" s="15">
        <v>0.16</v>
      </c>
      <c r="J118" s="15">
        <v>0.109</v>
      </c>
      <c r="K118" s="15">
        <v>0.109</v>
      </c>
      <c r="L118" s="15">
        <v>0.109</v>
      </c>
      <c r="M118" s="13">
        <f t="shared" si="77"/>
        <v>228.16</v>
      </c>
      <c r="N118" s="13">
        <f t="shared" si="78"/>
        <v>228.16</v>
      </c>
      <c r="O118" s="13">
        <f t="shared" si="79"/>
        <v>228.16</v>
      </c>
      <c r="P118" s="43">
        <f t="shared" ref="P118:R118" si="82">SUM(M118:M123)</f>
        <v>258.99400000000003</v>
      </c>
      <c r="Q118" s="43">
        <f t="shared" si="82"/>
        <v>258.99400000000003</v>
      </c>
      <c r="R118" s="43">
        <f t="shared" si="82"/>
        <v>258.99400000000003</v>
      </c>
      <c r="S118" s="43">
        <f t="shared" ref="S118:U118" si="83">P118+P118*80%</f>
        <v>466.18920000000003</v>
      </c>
      <c r="T118" s="43">
        <f t="shared" si="83"/>
        <v>466.18920000000003</v>
      </c>
      <c r="U118" s="43">
        <f t="shared" si="83"/>
        <v>466.18920000000003</v>
      </c>
      <c r="V118" s="1"/>
      <c r="W118" s="1"/>
      <c r="X118" s="1"/>
      <c r="Y118" s="1"/>
    </row>
    <row r="119" spans="1:27" ht="15.75" customHeight="1" x14ac:dyDescent="0.25">
      <c r="A119" s="38"/>
      <c r="B119" s="38"/>
      <c r="C119" s="38"/>
      <c r="D119" s="38"/>
      <c r="E119" s="16" t="s">
        <v>45</v>
      </c>
      <c r="F119" s="13">
        <v>653</v>
      </c>
      <c r="G119" s="15">
        <v>5.0000000000000001E-3</v>
      </c>
      <c r="H119" s="15">
        <v>5.0000000000000001E-3</v>
      </c>
      <c r="I119" s="15">
        <v>5.0000000000000001E-3</v>
      </c>
      <c r="J119" s="15">
        <v>5.0000000000000001E-3</v>
      </c>
      <c r="K119" s="15">
        <v>5.0000000000000001E-3</v>
      </c>
      <c r="L119" s="15">
        <v>5.0000000000000001E-3</v>
      </c>
      <c r="M119" s="13">
        <f t="shared" si="77"/>
        <v>3.2650000000000001</v>
      </c>
      <c r="N119" s="13">
        <f t="shared" si="78"/>
        <v>3.2650000000000001</v>
      </c>
      <c r="O119" s="13">
        <f t="shared" si="79"/>
        <v>3.2650000000000001</v>
      </c>
      <c r="P119" s="38"/>
      <c r="Q119" s="38"/>
      <c r="R119" s="38"/>
      <c r="S119" s="38"/>
      <c r="T119" s="38"/>
      <c r="U119" s="38"/>
      <c r="V119" s="1"/>
      <c r="W119" s="1"/>
      <c r="X119" s="1"/>
      <c r="Y119" s="1"/>
    </row>
    <row r="120" spans="1:27" ht="15.75" customHeight="1" x14ac:dyDescent="0.25">
      <c r="A120" s="38"/>
      <c r="B120" s="38"/>
      <c r="C120" s="38"/>
      <c r="D120" s="38"/>
      <c r="E120" s="16" t="s">
        <v>73</v>
      </c>
      <c r="F120" s="13">
        <v>191</v>
      </c>
      <c r="G120" s="15">
        <v>0.107</v>
      </c>
      <c r="H120" s="15">
        <v>0.107</v>
      </c>
      <c r="I120" s="15">
        <v>0.107</v>
      </c>
      <c r="J120" s="15">
        <v>0.08</v>
      </c>
      <c r="K120" s="15">
        <v>0.08</v>
      </c>
      <c r="L120" s="15">
        <v>0.08</v>
      </c>
      <c r="M120" s="13">
        <f t="shared" si="77"/>
        <v>20.437000000000001</v>
      </c>
      <c r="N120" s="13">
        <f t="shared" si="78"/>
        <v>20.437000000000001</v>
      </c>
      <c r="O120" s="13">
        <f t="shared" si="79"/>
        <v>20.437000000000001</v>
      </c>
      <c r="P120" s="38"/>
      <c r="Q120" s="38"/>
      <c r="R120" s="38"/>
      <c r="S120" s="38"/>
      <c r="T120" s="38"/>
      <c r="U120" s="38"/>
      <c r="V120" s="1"/>
      <c r="W120" s="1"/>
      <c r="X120" s="1"/>
      <c r="Y120" s="1"/>
    </row>
    <row r="121" spans="1:27" ht="15.75" customHeight="1" x14ac:dyDescent="0.25">
      <c r="A121" s="38"/>
      <c r="B121" s="38"/>
      <c r="C121" s="38"/>
      <c r="D121" s="38"/>
      <c r="E121" s="16" t="s">
        <v>49</v>
      </c>
      <c r="F121" s="13">
        <v>240</v>
      </c>
      <c r="G121" s="15">
        <v>2.1999999999999999E-2</v>
      </c>
      <c r="H121" s="15">
        <v>2.1999999999999999E-2</v>
      </c>
      <c r="I121" s="15">
        <v>2.1999999999999999E-2</v>
      </c>
      <c r="J121" s="15">
        <v>1.7999999999999999E-2</v>
      </c>
      <c r="K121" s="15">
        <v>1.7999999999999999E-2</v>
      </c>
      <c r="L121" s="15">
        <v>1.7999999999999999E-2</v>
      </c>
      <c r="M121" s="13">
        <f t="shared" si="77"/>
        <v>5.2799999999999994</v>
      </c>
      <c r="N121" s="13">
        <f t="shared" si="78"/>
        <v>5.2799999999999994</v>
      </c>
      <c r="O121" s="13">
        <f t="shared" si="79"/>
        <v>5.2799999999999994</v>
      </c>
      <c r="P121" s="38"/>
      <c r="Q121" s="38"/>
      <c r="R121" s="38"/>
      <c r="S121" s="38"/>
      <c r="T121" s="38"/>
      <c r="U121" s="38"/>
      <c r="V121" s="1"/>
      <c r="W121" s="1"/>
      <c r="X121" s="1"/>
      <c r="Y121" s="1"/>
    </row>
    <row r="122" spans="1:27" ht="15.75" customHeight="1" x14ac:dyDescent="0.25">
      <c r="A122" s="38"/>
      <c r="B122" s="38"/>
      <c r="C122" s="38"/>
      <c r="D122" s="38"/>
      <c r="E122" s="16" t="s">
        <v>58</v>
      </c>
      <c r="F122" s="13">
        <v>149</v>
      </c>
      <c r="G122" s="14">
        <v>1.2E-2</v>
      </c>
      <c r="H122" s="14">
        <v>1.2E-2</v>
      </c>
      <c r="I122" s="14">
        <v>1.2E-2</v>
      </c>
      <c r="J122" s="15">
        <v>0.01</v>
      </c>
      <c r="K122" s="15">
        <v>0.01</v>
      </c>
      <c r="L122" s="15">
        <v>0.01</v>
      </c>
      <c r="M122" s="13">
        <f t="shared" si="77"/>
        <v>1.788</v>
      </c>
      <c r="N122" s="13">
        <f t="shared" si="78"/>
        <v>1.788</v>
      </c>
      <c r="O122" s="13">
        <f t="shared" si="79"/>
        <v>1.788</v>
      </c>
      <c r="P122" s="38"/>
      <c r="Q122" s="38"/>
      <c r="R122" s="38"/>
      <c r="S122" s="38"/>
      <c r="T122" s="38"/>
      <c r="U122" s="38"/>
      <c r="V122" s="1"/>
      <c r="W122" s="1"/>
      <c r="X122" s="1"/>
      <c r="Y122" s="1"/>
    </row>
    <row r="123" spans="1:27" ht="15.75" customHeight="1" x14ac:dyDescent="0.25">
      <c r="A123" s="38"/>
      <c r="B123" s="38"/>
      <c r="C123" s="38"/>
      <c r="D123" s="38"/>
      <c r="E123" s="16" t="s">
        <v>28</v>
      </c>
      <c r="F123" s="13">
        <v>64</v>
      </c>
      <c r="G123" s="14">
        <v>1E-3</v>
      </c>
      <c r="H123" s="14">
        <v>1E-3</v>
      </c>
      <c r="I123" s="14">
        <v>1E-3</v>
      </c>
      <c r="J123" s="14">
        <v>1E-3</v>
      </c>
      <c r="K123" s="14">
        <v>1E-3</v>
      </c>
      <c r="L123" s="14">
        <v>1E-3</v>
      </c>
      <c r="M123" s="13">
        <f t="shared" si="77"/>
        <v>6.4000000000000001E-2</v>
      </c>
      <c r="N123" s="13">
        <f t="shared" si="78"/>
        <v>6.4000000000000001E-2</v>
      </c>
      <c r="O123" s="13">
        <f t="shared" si="79"/>
        <v>6.4000000000000001E-2</v>
      </c>
      <c r="P123" s="38"/>
      <c r="Q123" s="38"/>
      <c r="R123" s="38"/>
      <c r="S123" s="38"/>
      <c r="T123" s="38"/>
      <c r="U123" s="38"/>
      <c r="V123" s="1"/>
      <c r="W123" s="1"/>
      <c r="X123" s="1"/>
      <c r="Y123" s="1"/>
    </row>
    <row r="124" spans="1:27" ht="15.75" customHeight="1" x14ac:dyDescent="0.25">
      <c r="A124" s="39" t="s">
        <v>110</v>
      </c>
      <c r="B124" s="37">
        <v>200</v>
      </c>
      <c r="C124" s="37">
        <v>200</v>
      </c>
      <c r="D124" s="37">
        <v>200</v>
      </c>
      <c r="E124" s="20" t="s">
        <v>52</v>
      </c>
      <c r="F124" s="13">
        <v>1500</v>
      </c>
      <c r="G124" s="14">
        <v>3.0000000000000001E-3</v>
      </c>
      <c r="H124" s="14">
        <v>3.0000000000000001E-3</v>
      </c>
      <c r="I124" s="14">
        <v>3.0000000000000001E-3</v>
      </c>
      <c r="J124" s="14">
        <v>3.0000000000000001E-3</v>
      </c>
      <c r="K124" s="14">
        <v>3.0000000000000001E-3</v>
      </c>
      <c r="L124" s="14">
        <v>3.0000000000000001E-3</v>
      </c>
      <c r="M124" s="13">
        <f t="shared" si="77"/>
        <v>4.5</v>
      </c>
      <c r="N124" s="13">
        <f t="shared" si="78"/>
        <v>4.5</v>
      </c>
      <c r="O124" s="13">
        <f t="shared" si="79"/>
        <v>4.5</v>
      </c>
      <c r="P124" s="43">
        <f t="shared" ref="P124:R124" si="84">SUM(M124:M126)</f>
        <v>46.870000000000005</v>
      </c>
      <c r="Q124" s="43">
        <f t="shared" si="84"/>
        <v>46.870000000000005</v>
      </c>
      <c r="R124" s="43">
        <f t="shared" si="84"/>
        <v>46.870000000000005</v>
      </c>
      <c r="S124" s="43">
        <f t="shared" ref="S124:U124" si="85">P124+P124*80%</f>
        <v>84.366000000000014</v>
      </c>
      <c r="T124" s="43">
        <f t="shared" si="85"/>
        <v>84.366000000000014</v>
      </c>
      <c r="U124" s="43">
        <f t="shared" si="85"/>
        <v>84.366000000000014</v>
      </c>
      <c r="V124" s="1"/>
      <c r="W124" s="1"/>
      <c r="X124" s="1"/>
      <c r="Y124" s="1"/>
    </row>
    <row r="125" spans="1:27" ht="15.75" customHeight="1" x14ac:dyDescent="0.25">
      <c r="A125" s="38"/>
      <c r="B125" s="38"/>
      <c r="C125" s="38"/>
      <c r="D125" s="38"/>
      <c r="E125" s="16" t="s">
        <v>101</v>
      </c>
      <c r="F125" s="13">
        <v>437</v>
      </c>
      <c r="G125" s="15">
        <v>0.01</v>
      </c>
      <c r="H125" s="15">
        <v>0.01</v>
      </c>
      <c r="I125" s="15">
        <v>0.01</v>
      </c>
      <c r="J125" s="15">
        <v>0.01</v>
      </c>
      <c r="K125" s="15">
        <v>0.01</v>
      </c>
      <c r="L125" s="15">
        <v>0.01</v>
      </c>
      <c r="M125" s="13">
        <f t="shared" si="77"/>
        <v>4.37</v>
      </c>
      <c r="N125" s="13">
        <f t="shared" si="78"/>
        <v>4.37</v>
      </c>
      <c r="O125" s="13">
        <f t="shared" si="79"/>
        <v>4.37</v>
      </c>
      <c r="P125" s="38"/>
      <c r="Q125" s="38"/>
      <c r="R125" s="38"/>
      <c r="S125" s="38"/>
      <c r="T125" s="38"/>
      <c r="U125" s="38"/>
      <c r="V125" s="1"/>
      <c r="W125" s="1"/>
      <c r="X125" s="1"/>
      <c r="Y125" s="1"/>
    </row>
    <row r="126" spans="1:27" ht="15.75" customHeight="1" x14ac:dyDescent="0.25">
      <c r="A126" s="38"/>
      <c r="B126" s="38"/>
      <c r="C126" s="38"/>
      <c r="D126" s="38"/>
      <c r="E126" s="16" t="s">
        <v>111</v>
      </c>
      <c r="F126" s="13">
        <v>2000</v>
      </c>
      <c r="G126" s="14">
        <v>1.9E-2</v>
      </c>
      <c r="H126" s="14">
        <v>1.9E-2</v>
      </c>
      <c r="I126" s="14">
        <v>1.9E-2</v>
      </c>
      <c r="J126" s="14">
        <v>1.9E-2</v>
      </c>
      <c r="K126" s="14">
        <v>1.9E-2</v>
      </c>
      <c r="L126" s="14">
        <v>1.9E-2</v>
      </c>
      <c r="M126" s="13">
        <f t="shared" si="77"/>
        <v>38</v>
      </c>
      <c r="N126" s="13">
        <f t="shared" si="78"/>
        <v>38</v>
      </c>
      <c r="O126" s="13">
        <f t="shared" si="79"/>
        <v>38</v>
      </c>
      <c r="P126" s="38"/>
      <c r="Q126" s="38"/>
      <c r="R126" s="38"/>
      <c r="S126" s="38"/>
      <c r="T126" s="38"/>
      <c r="U126" s="38"/>
      <c r="V126" s="1"/>
      <c r="W126" s="1"/>
      <c r="X126" s="1"/>
      <c r="Y126" s="1"/>
    </row>
    <row r="127" spans="1:27" ht="15.75" customHeight="1" x14ac:dyDescent="0.25">
      <c r="A127" s="21" t="s">
        <v>54</v>
      </c>
      <c r="B127" s="14">
        <v>20</v>
      </c>
      <c r="C127" s="14">
        <v>35</v>
      </c>
      <c r="D127" s="14">
        <v>40</v>
      </c>
      <c r="E127" s="22" t="s">
        <v>54</v>
      </c>
      <c r="F127" s="13">
        <v>425</v>
      </c>
      <c r="G127" s="15">
        <v>0.02</v>
      </c>
      <c r="H127" s="14">
        <v>3.5000000000000003E-2</v>
      </c>
      <c r="I127" s="15">
        <v>0.04</v>
      </c>
      <c r="J127" s="15">
        <v>0.02</v>
      </c>
      <c r="K127" s="14">
        <v>3.5000000000000003E-2</v>
      </c>
      <c r="L127" s="15">
        <v>0.04</v>
      </c>
      <c r="M127" s="13">
        <f t="shared" si="77"/>
        <v>8.5</v>
      </c>
      <c r="N127" s="13">
        <f t="shared" si="78"/>
        <v>14.875000000000002</v>
      </c>
      <c r="O127" s="13">
        <f t="shared" si="79"/>
        <v>17</v>
      </c>
      <c r="P127" s="13">
        <f t="shared" ref="P127:R127" si="86">SUM(M127)</f>
        <v>8.5</v>
      </c>
      <c r="Q127" s="13">
        <f t="shared" si="86"/>
        <v>14.875000000000002</v>
      </c>
      <c r="R127" s="13">
        <f t="shared" si="86"/>
        <v>17</v>
      </c>
      <c r="S127" s="13">
        <f t="shared" ref="S127:U127" si="87">P127+P127*80%</f>
        <v>15.3</v>
      </c>
      <c r="T127" s="13">
        <f t="shared" si="87"/>
        <v>26.775000000000006</v>
      </c>
      <c r="U127" s="13">
        <f t="shared" si="87"/>
        <v>30.6</v>
      </c>
      <c r="V127" s="1"/>
      <c r="W127" s="1"/>
      <c r="X127" s="1"/>
      <c r="Y127" s="1"/>
    </row>
    <row r="128" spans="1:27" ht="15.75" customHeight="1" x14ac:dyDescent="0.25">
      <c r="A128" s="21"/>
      <c r="B128" s="14"/>
      <c r="C128" s="14"/>
      <c r="D128" s="14"/>
      <c r="E128" s="22"/>
      <c r="F128" s="13"/>
      <c r="G128" s="15"/>
      <c r="H128" s="14"/>
      <c r="I128" s="15"/>
      <c r="J128" s="15"/>
      <c r="K128" s="15"/>
      <c r="L128" s="15"/>
      <c r="M128" s="13"/>
      <c r="N128" s="13"/>
      <c r="O128" s="13"/>
      <c r="P128" s="23">
        <f t="shared" ref="P128:U128" si="88">SUM(P115:P127)</f>
        <v>347.49</v>
      </c>
      <c r="Q128" s="23">
        <f t="shared" si="88"/>
        <v>370.02700000000004</v>
      </c>
      <c r="R128" s="23">
        <f t="shared" si="88"/>
        <v>372.80500000000006</v>
      </c>
      <c r="S128" s="23">
        <f t="shared" si="88"/>
        <v>625.48199999999997</v>
      </c>
      <c r="T128" s="23">
        <f t="shared" si="88"/>
        <v>666.04859999999996</v>
      </c>
      <c r="U128" s="23">
        <f t="shared" si="88"/>
        <v>671.04900000000009</v>
      </c>
      <c r="V128" s="1"/>
      <c r="W128" s="1"/>
      <c r="X128" s="1"/>
      <c r="Y128" s="1"/>
    </row>
    <row r="129" spans="1:25" ht="15.75" customHeight="1" x14ac:dyDescent="0.25">
      <c r="A129" s="40" t="s">
        <v>55</v>
      </c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1"/>
      <c r="W129" s="1"/>
      <c r="X129" s="1"/>
      <c r="Y129" s="1"/>
    </row>
    <row r="130" spans="1:25" ht="15.75" customHeight="1" x14ac:dyDescent="0.25">
      <c r="A130" s="39" t="s">
        <v>112</v>
      </c>
      <c r="B130" s="52" t="s">
        <v>78</v>
      </c>
      <c r="C130" s="52" t="s">
        <v>79</v>
      </c>
      <c r="D130" s="52" t="s">
        <v>79</v>
      </c>
      <c r="E130" s="12" t="s">
        <v>113</v>
      </c>
      <c r="F130" s="13">
        <v>2711</v>
      </c>
      <c r="G130" s="15">
        <v>6.9000000000000006E-2</v>
      </c>
      <c r="H130" s="15">
        <v>8.5999999999999993E-2</v>
      </c>
      <c r="I130" s="15">
        <v>8.5999999999999993E-2</v>
      </c>
      <c r="J130" s="15">
        <v>0.05</v>
      </c>
      <c r="K130" s="15">
        <v>6.3E-2</v>
      </c>
      <c r="L130" s="15">
        <v>6.3E-2</v>
      </c>
      <c r="M130" s="13">
        <f t="shared" ref="M130:M153" si="89">G130*F130</f>
        <v>187.05900000000003</v>
      </c>
      <c r="N130" s="13">
        <f t="shared" ref="N130:N153" si="90">H130*F130</f>
        <v>233.14599999999999</v>
      </c>
      <c r="O130" s="13">
        <f t="shared" ref="O130:O153" si="91">I130*F130</f>
        <v>233.14599999999999</v>
      </c>
      <c r="P130" s="43">
        <f t="shared" ref="P130:R130" si="92">SUM(M130:M136)</f>
        <v>200.59100000000001</v>
      </c>
      <c r="Q130" s="43">
        <f t="shared" si="92"/>
        <v>249.39499999999998</v>
      </c>
      <c r="R130" s="43">
        <f t="shared" si="92"/>
        <v>249.39499999999998</v>
      </c>
      <c r="S130" s="43">
        <f t="shared" ref="S130:U130" si="93">P130+P130*80%</f>
        <v>361.06380000000001</v>
      </c>
      <c r="T130" s="43">
        <f t="shared" si="93"/>
        <v>448.91099999999994</v>
      </c>
      <c r="U130" s="43">
        <f t="shared" si="93"/>
        <v>448.91099999999994</v>
      </c>
      <c r="V130" s="1"/>
      <c r="W130" s="1"/>
      <c r="X130" s="1"/>
      <c r="Y130" s="1"/>
    </row>
    <row r="131" spans="1:25" ht="15.75" customHeight="1" x14ac:dyDescent="0.25">
      <c r="A131" s="38"/>
      <c r="B131" s="38"/>
      <c r="C131" s="38"/>
      <c r="D131" s="38"/>
      <c r="E131" s="16" t="s">
        <v>100</v>
      </c>
      <c r="F131" s="13">
        <v>607</v>
      </c>
      <c r="G131" s="15">
        <v>7.0000000000000001E-3</v>
      </c>
      <c r="H131" s="15">
        <v>8.0000000000000002E-3</v>
      </c>
      <c r="I131" s="15">
        <v>8.0000000000000002E-3</v>
      </c>
      <c r="J131" s="15">
        <v>7.0000000000000001E-3</v>
      </c>
      <c r="K131" s="15">
        <v>8.0000000000000002E-3</v>
      </c>
      <c r="L131" s="15">
        <v>8.0000000000000002E-3</v>
      </c>
      <c r="M131" s="13">
        <f t="shared" si="89"/>
        <v>4.2489999999999997</v>
      </c>
      <c r="N131" s="13">
        <f t="shared" si="90"/>
        <v>4.8559999999999999</v>
      </c>
      <c r="O131" s="13">
        <f t="shared" si="91"/>
        <v>4.8559999999999999</v>
      </c>
      <c r="P131" s="38"/>
      <c r="Q131" s="38"/>
      <c r="R131" s="38"/>
      <c r="S131" s="38"/>
      <c r="T131" s="38"/>
      <c r="U131" s="38"/>
      <c r="V131" s="1"/>
      <c r="W131" s="1"/>
      <c r="X131" s="1"/>
      <c r="Y131" s="1"/>
    </row>
    <row r="132" spans="1:25" ht="15.75" customHeight="1" x14ac:dyDescent="0.25">
      <c r="A132" s="38"/>
      <c r="B132" s="38"/>
      <c r="C132" s="38"/>
      <c r="D132" s="38"/>
      <c r="E132" s="16" t="s">
        <v>58</v>
      </c>
      <c r="F132" s="13">
        <v>149</v>
      </c>
      <c r="G132" s="14">
        <v>2.8000000000000001E-2</v>
      </c>
      <c r="H132" s="14">
        <v>3.5000000000000003E-2</v>
      </c>
      <c r="I132" s="15">
        <v>3.5000000000000003E-2</v>
      </c>
      <c r="J132" s="15">
        <v>2.4E-2</v>
      </c>
      <c r="K132" s="15">
        <v>0.03</v>
      </c>
      <c r="L132" s="15">
        <v>0.03</v>
      </c>
      <c r="M132" s="13">
        <f t="shared" si="89"/>
        <v>4.1719999999999997</v>
      </c>
      <c r="N132" s="13">
        <f t="shared" si="90"/>
        <v>5.2150000000000007</v>
      </c>
      <c r="O132" s="13">
        <f t="shared" si="91"/>
        <v>5.2150000000000007</v>
      </c>
      <c r="P132" s="38"/>
      <c r="Q132" s="38"/>
      <c r="R132" s="38"/>
      <c r="S132" s="38"/>
      <c r="T132" s="38"/>
      <c r="U132" s="38"/>
      <c r="V132" s="1"/>
      <c r="W132" s="1"/>
      <c r="X132" s="1"/>
      <c r="Y132" s="1"/>
    </row>
    <row r="133" spans="1:25" ht="15.75" customHeight="1" x14ac:dyDescent="0.25">
      <c r="A133" s="38"/>
      <c r="B133" s="38"/>
      <c r="C133" s="38"/>
      <c r="D133" s="38"/>
      <c r="E133" s="16" t="s">
        <v>45</v>
      </c>
      <c r="F133" s="13">
        <v>653</v>
      </c>
      <c r="G133" s="14">
        <v>4.0000000000000001E-3</v>
      </c>
      <c r="H133" s="14">
        <v>5.0000000000000001E-3</v>
      </c>
      <c r="I133" s="14">
        <v>5.0000000000000001E-3</v>
      </c>
      <c r="J133" s="14">
        <v>4.0000000000000001E-3</v>
      </c>
      <c r="K133" s="14">
        <v>5.0000000000000001E-3</v>
      </c>
      <c r="L133" s="14">
        <v>5.0000000000000001E-3</v>
      </c>
      <c r="M133" s="13">
        <f t="shared" si="89"/>
        <v>2.6120000000000001</v>
      </c>
      <c r="N133" s="13">
        <f t="shared" si="90"/>
        <v>3.2650000000000001</v>
      </c>
      <c r="O133" s="13">
        <f t="shared" si="91"/>
        <v>3.2650000000000001</v>
      </c>
      <c r="P133" s="38"/>
      <c r="Q133" s="38"/>
      <c r="R133" s="38"/>
      <c r="S133" s="38"/>
      <c r="T133" s="38"/>
      <c r="U133" s="38"/>
      <c r="V133" s="1"/>
      <c r="W133" s="1"/>
      <c r="X133" s="1"/>
      <c r="Y133" s="1"/>
    </row>
    <row r="134" spans="1:25" ht="15.75" customHeight="1" x14ac:dyDescent="0.25">
      <c r="A134" s="38"/>
      <c r="B134" s="38"/>
      <c r="C134" s="38"/>
      <c r="D134" s="38"/>
      <c r="E134" s="16" t="s">
        <v>114</v>
      </c>
      <c r="F134" s="13">
        <v>207</v>
      </c>
      <c r="G134" s="14">
        <v>5.0000000000000001E-3</v>
      </c>
      <c r="H134" s="14">
        <v>7.0000000000000001E-3</v>
      </c>
      <c r="I134" s="14">
        <v>7.0000000000000001E-3</v>
      </c>
      <c r="J134" s="14">
        <v>5.0000000000000001E-3</v>
      </c>
      <c r="K134" s="14">
        <v>7.0000000000000001E-3</v>
      </c>
      <c r="L134" s="14">
        <v>7.0000000000000001E-3</v>
      </c>
      <c r="M134" s="13">
        <f t="shared" si="89"/>
        <v>1.0349999999999999</v>
      </c>
      <c r="N134" s="13">
        <f t="shared" si="90"/>
        <v>1.4490000000000001</v>
      </c>
      <c r="O134" s="13">
        <f t="shared" si="91"/>
        <v>1.4490000000000001</v>
      </c>
      <c r="P134" s="38"/>
      <c r="Q134" s="38"/>
      <c r="R134" s="38"/>
      <c r="S134" s="38"/>
      <c r="T134" s="38"/>
      <c r="U134" s="38"/>
      <c r="V134" s="1"/>
      <c r="W134" s="1"/>
      <c r="X134" s="1"/>
      <c r="Y134" s="1"/>
    </row>
    <row r="135" spans="1:25" ht="15.75" customHeight="1" x14ac:dyDescent="0.25">
      <c r="A135" s="38"/>
      <c r="B135" s="38"/>
      <c r="C135" s="38"/>
      <c r="D135" s="38"/>
      <c r="E135" s="16" t="s">
        <v>115</v>
      </c>
      <c r="F135" s="13">
        <v>64</v>
      </c>
      <c r="G135" s="14">
        <v>1E-3</v>
      </c>
      <c r="H135" s="14">
        <v>1E-3</v>
      </c>
      <c r="I135" s="14">
        <v>1E-3</v>
      </c>
      <c r="J135" s="14">
        <v>1E-3</v>
      </c>
      <c r="K135" s="14">
        <v>1E-3</v>
      </c>
      <c r="L135" s="14">
        <v>1E-3</v>
      </c>
      <c r="M135" s="13">
        <f t="shared" si="89"/>
        <v>6.4000000000000001E-2</v>
      </c>
      <c r="N135" s="13">
        <f t="shared" si="90"/>
        <v>6.4000000000000001E-2</v>
      </c>
      <c r="O135" s="13">
        <f t="shared" si="91"/>
        <v>6.4000000000000001E-2</v>
      </c>
      <c r="P135" s="38"/>
      <c r="Q135" s="38"/>
      <c r="R135" s="38"/>
      <c r="S135" s="38"/>
      <c r="T135" s="38"/>
      <c r="U135" s="38"/>
      <c r="V135" s="1"/>
      <c r="W135" s="1"/>
      <c r="X135" s="1"/>
      <c r="Y135" s="1"/>
    </row>
    <row r="136" spans="1:25" ht="15.75" customHeight="1" x14ac:dyDescent="0.25">
      <c r="A136" s="38"/>
      <c r="B136" s="38"/>
      <c r="C136" s="38"/>
      <c r="D136" s="38"/>
      <c r="E136" s="16" t="s">
        <v>116</v>
      </c>
      <c r="F136" s="29">
        <v>700</v>
      </c>
      <c r="G136" s="29">
        <v>2E-3</v>
      </c>
      <c r="H136" s="29">
        <v>2E-3</v>
      </c>
      <c r="I136" s="29">
        <v>2E-3</v>
      </c>
      <c r="J136" s="29">
        <v>2E-3</v>
      </c>
      <c r="K136" s="29">
        <v>2E-3</v>
      </c>
      <c r="L136" s="29">
        <v>2E-3</v>
      </c>
      <c r="M136" s="13">
        <f t="shared" si="89"/>
        <v>1.4000000000000001</v>
      </c>
      <c r="N136" s="13">
        <f t="shared" si="90"/>
        <v>1.4000000000000001</v>
      </c>
      <c r="O136" s="13">
        <f t="shared" si="91"/>
        <v>1.4000000000000001</v>
      </c>
      <c r="P136" s="38"/>
      <c r="Q136" s="38"/>
      <c r="R136" s="38"/>
      <c r="S136" s="38"/>
      <c r="T136" s="38"/>
      <c r="U136" s="38"/>
      <c r="V136" s="1"/>
      <c r="W136" s="1"/>
      <c r="X136" s="1"/>
      <c r="Y136" s="1"/>
    </row>
    <row r="137" spans="1:25" ht="15.75" customHeight="1" x14ac:dyDescent="0.25">
      <c r="A137" s="39" t="s">
        <v>117</v>
      </c>
      <c r="B137" s="37">
        <v>100</v>
      </c>
      <c r="C137" s="37">
        <v>150</v>
      </c>
      <c r="D137" s="37">
        <v>150</v>
      </c>
      <c r="E137" s="20" t="s">
        <v>118</v>
      </c>
      <c r="F137" s="13">
        <v>624</v>
      </c>
      <c r="G137" s="15">
        <v>3.5000000000000003E-2</v>
      </c>
      <c r="H137" s="15">
        <v>5.2999999999999999E-2</v>
      </c>
      <c r="I137" s="15">
        <v>5.2999999999999999E-2</v>
      </c>
      <c r="J137" s="15">
        <v>3.5000000000000003E-2</v>
      </c>
      <c r="K137" s="15">
        <v>5.2999999999999999E-2</v>
      </c>
      <c r="L137" s="15">
        <v>5.2999999999999999E-2</v>
      </c>
      <c r="M137" s="13">
        <f t="shared" si="89"/>
        <v>21.840000000000003</v>
      </c>
      <c r="N137" s="13">
        <f t="shared" si="90"/>
        <v>33.071999999999996</v>
      </c>
      <c r="O137" s="13">
        <f t="shared" si="91"/>
        <v>33.071999999999996</v>
      </c>
      <c r="P137" s="43">
        <f t="shared" ref="P137:R137" si="94">SUM(M137:M139)</f>
        <v>58.424000000000007</v>
      </c>
      <c r="Q137" s="43">
        <f t="shared" si="94"/>
        <v>69.655999999999992</v>
      </c>
      <c r="R137" s="43">
        <f t="shared" si="94"/>
        <v>69.655999999999992</v>
      </c>
      <c r="S137" s="43">
        <f t="shared" ref="S137:U137" si="95">P137+P137*80%</f>
        <v>105.16320000000002</v>
      </c>
      <c r="T137" s="43">
        <f t="shared" si="95"/>
        <v>125.38079999999999</v>
      </c>
      <c r="U137" s="43">
        <f t="shared" si="95"/>
        <v>125.38079999999999</v>
      </c>
      <c r="V137" s="1"/>
      <c r="W137" s="1"/>
      <c r="X137" s="1"/>
      <c r="Y137" s="1"/>
    </row>
    <row r="138" spans="1:25" ht="15.75" customHeight="1" x14ac:dyDescent="0.25">
      <c r="A138" s="38"/>
      <c r="B138" s="38"/>
      <c r="C138" s="38"/>
      <c r="D138" s="38"/>
      <c r="E138" s="16" t="s">
        <v>27</v>
      </c>
      <c r="F138" s="13">
        <v>3652</v>
      </c>
      <c r="G138" s="14">
        <v>0.01</v>
      </c>
      <c r="H138" s="14">
        <v>0.01</v>
      </c>
      <c r="I138" s="14">
        <v>0.01</v>
      </c>
      <c r="J138" s="14">
        <v>0.01</v>
      </c>
      <c r="K138" s="14">
        <v>0.01</v>
      </c>
      <c r="L138" s="14">
        <v>0.01</v>
      </c>
      <c r="M138" s="13">
        <f t="shared" si="89"/>
        <v>36.520000000000003</v>
      </c>
      <c r="N138" s="13">
        <f t="shared" si="90"/>
        <v>36.520000000000003</v>
      </c>
      <c r="O138" s="13">
        <f t="shared" si="91"/>
        <v>36.520000000000003</v>
      </c>
      <c r="P138" s="38"/>
      <c r="Q138" s="38"/>
      <c r="R138" s="38"/>
      <c r="S138" s="38"/>
      <c r="T138" s="38"/>
      <c r="U138" s="38"/>
      <c r="V138" s="1"/>
      <c r="W138" s="1"/>
      <c r="X138" s="1"/>
      <c r="Y138" s="1"/>
    </row>
    <row r="139" spans="1:25" ht="15.75" customHeight="1" x14ac:dyDescent="0.25">
      <c r="A139" s="38"/>
      <c r="B139" s="38"/>
      <c r="C139" s="38"/>
      <c r="D139" s="38"/>
      <c r="E139" s="16" t="s">
        <v>115</v>
      </c>
      <c r="F139" s="13">
        <v>64</v>
      </c>
      <c r="G139" s="14">
        <v>1E-3</v>
      </c>
      <c r="H139" s="14">
        <v>1E-3</v>
      </c>
      <c r="I139" s="14">
        <v>1E-3</v>
      </c>
      <c r="J139" s="14">
        <v>1E-3</v>
      </c>
      <c r="K139" s="14">
        <v>1E-3</v>
      </c>
      <c r="L139" s="14">
        <v>1E-3</v>
      </c>
      <c r="M139" s="13">
        <f t="shared" si="89"/>
        <v>6.4000000000000001E-2</v>
      </c>
      <c r="N139" s="13">
        <f t="shared" si="90"/>
        <v>6.4000000000000001E-2</v>
      </c>
      <c r="O139" s="13">
        <f t="shared" si="91"/>
        <v>6.4000000000000001E-2</v>
      </c>
      <c r="P139" s="38"/>
      <c r="Q139" s="38"/>
      <c r="R139" s="38"/>
      <c r="S139" s="38"/>
      <c r="T139" s="38"/>
      <c r="U139" s="38"/>
      <c r="V139" s="1"/>
      <c r="W139" s="1"/>
      <c r="X139" s="1"/>
      <c r="Y139" s="1"/>
    </row>
    <row r="140" spans="1:25" ht="15.75" customHeight="1" x14ac:dyDescent="0.25">
      <c r="A140" s="39" t="s">
        <v>87</v>
      </c>
      <c r="B140" s="37">
        <v>60</v>
      </c>
      <c r="C140" s="37">
        <v>60</v>
      </c>
      <c r="D140" s="37">
        <v>60</v>
      </c>
      <c r="E140" s="17" t="s">
        <v>119</v>
      </c>
      <c r="F140" s="13">
        <v>539</v>
      </c>
      <c r="G140" s="15">
        <v>3.3000000000000002E-2</v>
      </c>
      <c r="H140" s="15">
        <v>3.3000000000000002E-2</v>
      </c>
      <c r="I140" s="15">
        <v>3.3000000000000002E-2</v>
      </c>
      <c r="J140" s="15">
        <v>3.3000000000000002E-2</v>
      </c>
      <c r="K140" s="15">
        <v>3.3000000000000002E-2</v>
      </c>
      <c r="L140" s="15">
        <v>3.3000000000000002E-2</v>
      </c>
      <c r="M140" s="13">
        <f t="shared" si="89"/>
        <v>17.787000000000003</v>
      </c>
      <c r="N140" s="13">
        <f t="shared" si="90"/>
        <v>17.787000000000003</v>
      </c>
      <c r="O140" s="13">
        <f t="shared" si="91"/>
        <v>17.787000000000003</v>
      </c>
      <c r="P140" s="43">
        <f t="shared" ref="P140:R140" si="96">SUM(M140:M149)</f>
        <v>76.117000000000004</v>
      </c>
      <c r="Q140" s="43">
        <f t="shared" si="96"/>
        <v>76.117000000000004</v>
      </c>
      <c r="R140" s="43">
        <f t="shared" si="96"/>
        <v>76.117000000000004</v>
      </c>
      <c r="S140" s="43">
        <f t="shared" ref="S140:U140" si="97">P140+P140*80%</f>
        <v>137.01060000000001</v>
      </c>
      <c r="T140" s="43">
        <f t="shared" si="97"/>
        <v>137.01060000000001</v>
      </c>
      <c r="U140" s="43">
        <f t="shared" si="97"/>
        <v>137.01060000000001</v>
      </c>
      <c r="V140" s="1"/>
      <c r="W140" s="1"/>
      <c r="X140" s="1"/>
      <c r="Y140" s="1"/>
    </row>
    <row r="141" spans="1:25" ht="15.75" customHeight="1" x14ac:dyDescent="0.25">
      <c r="A141" s="38"/>
      <c r="B141" s="38"/>
      <c r="C141" s="38"/>
      <c r="D141" s="38"/>
      <c r="E141" s="17" t="s">
        <v>120</v>
      </c>
      <c r="F141" s="13">
        <v>539</v>
      </c>
      <c r="G141" s="15">
        <v>2E-3</v>
      </c>
      <c r="H141" s="15">
        <v>2E-3</v>
      </c>
      <c r="I141" s="15">
        <v>2E-3</v>
      </c>
      <c r="J141" s="15">
        <v>2E-3</v>
      </c>
      <c r="K141" s="15">
        <v>2E-3</v>
      </c>
      <c r="L141" s="15">
        <v>2E-3</v>
      </c>
      <c r="M141" s="13">
        <f t="shared" si="89"/>
        <v>1.0780000000000001</v>
      </c>
      <c r="N141" s="13">
        <f t="shared" si="90"/>
        <v>1.0780000000000001</v>
      </c>
      <c r="O141" s="13">
        <f t="shared" si="91"/>
        <v>1.0780000000000001</v>
      </c>
      <c r="P141" s="38"/>
      <c r="Q141" s="38"/>
      <c r="R141" s="38"/>
      <c r="S141" s="38"/>
      <c r="T141" s="38"/>
      <c r="U141" s="38"/>
      <c r="V141" s="1"/>
      <c r="W141" s="1"/>
      <c r="X141" s="1"/>
      <c r="Y141" s="1"/>
    </row>
    <row r="142" spans="1:25" ht="15.75" customHeight="1" x14ac:dyDescent="0.25">
      <c r="A142" s="38"/>
      <c r="B142" s="38"/>
      <c r="C142" s="38"/>
      <c r="D142" s="38"/>
      <c r="E142" s="17" t="s">
        <v>101</v>
      </c>
      <c r="F142" s="13">
        <v>437</v>
      </c>
      <c r="G142" s="15">
        <v>3.0000000000000001E-3</v>
      </c>
      <c r="H142" s="15">
        <v>3.0000000000000001E-3</v>
      </c>
      <c r="I142" s="15">
        <v>3.0000000000000001E-3</v>
      </c>
      <c r="J142" s="15">
        <v>3.0000000000000001E-3</v>
      </c>
      <c r="K142" s="15">
        <v>3.0000000000000001E-3</v>
      </c>
      <c r="L142" s="15">
        <v>3.0000000000000001E-3</v>
      </c>
      <c r="M142" s="13">
        <f t="shared" si="89"/>
        <v>1.3109999999999999</v>
      </c>
      <c r="N142" s="13">
        <f t="shared" si="90"/>
        <v>1.3109999999999999</v>
      </c>
      <c r="O142" s="13">
        <f t="shared" si="91"/>
        <v>1.3109999999999999</v>
      </c>
      <c r="P142" s="38"/>
      <c r="Q142" s="38"/>
      <c r="R142" s="38"/>
      <c r="S142" s="38"/>
      <c r="T142" s="38"/>
      <c r="U142" s="38"/>
      <c r="V142" s="1"/>
      <c r="W142" s="1"/>
      <c r="X142" s="1"/>
      <c r="Y142" s="1"/>
    </row>
    <row r="143" spans="1:25" ht="15.75" customHeight="1" x14ac:dyDescent="0.25">
      <c r="A143" s="38"/>
      <c r="B143" s="38"/>
      <c r="C143" s="38"/>
      <c r="D143" s="38"/>
      <c r="E143" s="17" t="s">
        <v>27</v>
      </c>
      <c r="F143" s="13">
        <v>3652</v>
      </c>
      <c r="G143" s="15">
        <v>2E-3</v>
      </c>
      <c r="H143" s="15">
        <v>2E-3</v>
      </c>
      <c r="I143" s="15">
        <v>2E-3</v>
      </c>
      <c r="J143" s="15">
        <v>2E-3</v>
      </c>
      <c r="K143" s="15">
        <v>2E-3</v>
      </c>
      <c r="L143" s="15">
        <v>2E-3</v>
      </c>
      <c r="M143" s="13">
        <f t="shared" si="89"/>
        <v>7.3040000000000003</v>
      </c>
      <c r="N143" s="13">
        <f t="shared" si="90"/>
        <v>7.3040000000000003</v>
      </c>
      <c r="O143" s="13">
        <f t="shared" si="91"/>
        <v>7.3040000000000003</v>
      </c>
      <c r="P143" s="38"/>
      <c r="Q143" s="38"/>
      <c r="R143" s="38"/>
      <c r="S143" s="38"/>
      <c r="T143" s="38"/>
      <c r="U143" s="38"/>
      <c r="V143" s="1"/>
      <c r="W143" s="1"/>
      <c r="X143" s="1"/>
      <c r="Y143" s="1"/>
    </row>
    <row r="144" spans="1:25" ht="15.75" customHeight="1" x14ac:dyDescent="0.25">
      <c r="A144" s="38"/>
      <c r="B144" s="38"/>
      <c r="C144" s="38"/>
      <c r="D144" s="38"/>
      <c r="E144" s="17" t="s">
        <v>90</v>
      </c>
      <c r="F144" s="13">
        <v>412</v>
      </c>
      <c r="G144" s="15">
        <v>2E-3</v>
      </c>
      <c r="H144" s="15">
        <v>2E-3</v>
      </c>
      <c r="I144" s="15">
        <v>2E-3</v>
      </c>
      <c r="J144" s="15">
        <v>2E-3</v>
      </c>
      <c r="K144" s="15">
        <v>2E-3</v>
      </c>
      <c r="L144" s="15">
        <v>2E-3</v>
      </c>
      <c r="M144" s="13">
        <f t="shared" si="89"/>
        <v>0.82400000000000007</v>
      </c>
      <c r="N144" s="13">
        <f t="shared" si="90"/>
        <v>0.82400000000000007</v>
      </c>
      <c r="O144" s="13">
        <f t="shared" si="91"/>
        <v>0.82400000000000007</v>
      </c>
      <c r="P144" s="38"/>
      <c r="Q144" s="38"/>
      <c r="R144" s="38"/>
      <c r="S144" s="38"/>
      <c r="T144" s="38"/>
      <c r="U144" s="38"/>
      <c r="V144" s="1"/>
      <c r="W144" s="1"/>
      <c r="X144" s="1"/>
      <c r="Y144" s="1"/>
    </row>
    <row r="145" spans="1:25" ht="15.75" customHeight="1" x14ac:dyDescent="0.25">
      <c r="A145" s="38"/>
      <c r="B145" s="38"/>
      <c r="C145" s="38"/>
      <c r="D145" s="38"/>
      <c r="E145" s="17" t="s">
        <v>115</v>
      </c>
      <c r="F145" s="13">
        <v>64</v>
      </c>
      <c r="G145" s="15">
        <v>1E-3</v>
      </c>
      <c r="H145" s="15">
        <v>1E-3</v>
      </c>
      <c r="I145" s="15">
        <v>1E-3</v>
      </c>
      <c r="J145" s="15">
        <v>1E-3</v>
      </c>
      <c r="K145" s="15">
        <v>1E-3</v>
      </c>
      <c r="L145" s="15">
        <v>1E-3</v>
      </c>
      <c r="M145" s="13">
        <f t="shared" si="89"/>
        <v>6.4000000000000001E-2</v>
      </c>
      <c r="N145" s="13">
        <f t="shared" si="90"/>
        <v>6.4000000000000001E-2</v>
      </c>
      <c r="O145" s="13">
        <f t="shared" si="91"/>
        <v>6.4000000000000001E-2</v>
      </c>
      <c r="P145" s="38"/>
      <c r="Q145" s="38"/>
      <c r="R145" s="38"/>
      <c r="S145" s="38"/>
      <c r="T145" s="38"/>
      <c r="U145" s="38"/>
      <c r="V145" s="1"/>
      <c r="W145" s="1"/>
      <c r="X145" s="1"/>
      <c r="Y145" s="1"/>
    </row>
    <row r="146" spans="1:25" ht="15.75" customHeight="1" x14ac:dyDescent="0.25">
      <c r="A146" s="38"/>
      <c r="B146" s="38"/>
      <c r="C146" s="38"/>
      <c r="D146" s="38"/>
      <c r="E146" s="17" t="s">
        <v>91</v>
      </c>
      <c r="F146" s="13">
        <v>5693</v>
      </c>
      <c r="G146" s="15">
        <v>1E-3</v>
      </c>
      <c r="H146" s="15">
        <v>1E-3</v>
      </c>
      <c r="I146" s="15">
        <v>1E-3</v>
      </c>
      <c r="J146" s="15">
        <v>1E-3</v>
      </c>
      <c r="K146" s="15">
        <v>1E-3</v>
      </c>
      <c r="L146" s="15">
        <v>1E-3</v>
      </c>
      <c r="M146" s="13">
        <f t="shared" si="89"/>
        <v>5.6930000000000005</v>
      </c>
      <c r="N146" s="13">
        <f t="shared" si="90"/>
        <v>5.6930000000000005</v>
      </c>
      <c r="O146" s="13">
        <f t="shared" si="91"/>
        <v>5.6930000000000005</v>
      </c>
      <c r="P146" s="38"/>
      <c r="Q146" s="38"/>
      <c r="R146" s="38"/>
      <c r="S146" s="38"/>
      <c r="T146" s="38"/>
      <c r="U146" s="38"/>
      <c r="V146" s="1"/>
      <c r="W146" s="1"/>
      <c r="X146" s="1"/>
      <c r="Y146" s="1"/>
    </row>
    <row r="147" spans="1:25" ht="15.75" customHeight="1" x14ac:dyDescent="0.25">
      <c r="A147" s="38"/>
      <c r="B147" s="38"/>
      <c r="C147" s="38"/>
      <c r="D147" s="38"/>
      <c r="E147" s="17" t="s">
        <v>63</v>
      </c>
      <c r="F147" s="13">
        <v>1423</v>
      </c>
      <c r="G147" s="15">
        <v>2.8000000000000001E-2</v>
      </c>
      <c r="H147" s="15">
        <v>2.8000000000000001E-2</v>
      </c>
      <c r="I147" s="15">
        <v>2.8000000000000001E-2</v>
      </c>
      <c r="J147" s="15">
        <v>2.8000000000000001E-2</v>
      </c>
      <c r="K147" s="15">
        <v>2.8000000000000001E-2</v>
      </c>
      <c r="L147" s="15">
        <v>2.8000000000000001E-2</v>
      </c>
      <c r="M147" s="13">
        <f t="shared" si="89"/>
        <v>39.844000000000001</v>
      </c>
      <c r="N147" s="13">
        <f t="shared" si="90"/>
        <v>39.844000000000001</v>
      </c>
      <c r="O147" s="13">
        <f t="shared" si="91"/>
        <v>39.844000000000001</v>
      </c>
      <c r="P147" s="38"/>
      <c r="Q147" s="38"/>
      <c r="R147" s="38"/>
      <c r="S147" s="38"/>
      <c r="T147" s="38"/>
      <c r="U147" s="38"/>
      <c r="V147" s="1"/>
      <c r="W147" s="1"/>
      <c r="X147" s="1"/>
      <c r="Y147" s="1"/>
    </row>
    <row r="148" spans="1:25" ht="15.75" customHeight="1" x14ac:dyDescent="0.25">
      <c r="A148" s="38"/>
      <c r="B148" s="38"/>
      <c r="C148" s="38"/>
      <c r="D148" s="38"/>
      <c r="E148" s="17" t="s">
        <v>92</v>
      </c>
      <c r="F148" s="13">
        <v>6000</v>
      </c>
      <c r="G148" s="30">
        <v>2.9999999999999997E-4</v>
      </c>
      <c r="H148" s="30">
        <v>2.9999999999999997E-4</v>
      </c>
      <c r="I148" s="30">
        <v>2.9999999999999997E-4</v>
      </c>
      <c r="J148" s="30">
        <v>2.9999999999999997E-4</v>
      </c>
      <c r="K148" s="30">
        <v>2.9999999999999997E-4</v>
      </c>
      <c r="L148" s="30">
        <v>2.9999999999999997E-4</v>
      </c>
      <c r="M148" s="13">
        <f t="shared" si="89"/>
        <v>1.7999999999999998</v>
      </c>
      <c r="N148" s="13">
        <f t="shared" si="90"/>
        <v>1.7999999999999998</v>
      </c>
      <c r="O148" s="13">
        <f t="shared" si="91"/>
        <v>1.7999999999999998</v>
      </c>
      <c r="P148" s="38"/>
      <c r="Q148" s="38"/>
      <c r="R148" s="38"/>
      <c r="S148" s="38"/>
      <c r="T148" s="38"/>
      <c r="U148" s="38"/>
      <c r="V148" s="1"/>
      <c r="W148" s="1"/>
      <c r="X148" s="1"/>
      <c r="Y148" s="1"/>
    </row>
    <row r="149" spans="1:25" ht="15.75" customHeight="1" x14ac:dyDescent="0.25">
      <c r="A149" s="38"/>
      <c r="B149" s="38"/>
      <c r="C149" s="38"/>
      <c r="D149" s="38"/>
      <c r="E149" s="17" t="s">
        <v>121</v>
      </c>
      <c r="F149" s="13">
        <v>412</v>
      </c>
      <c r="G149" s="15">
        <v>1E-3</v>
      </c>
      <c r="H149" s="15">
        <v>1E-3</v>
      </c>
      <c r="I149" s="15">
        <v>1E-3</v>
      </c>
      <c r="J149" s="15">
        <v>1E-3</v>
      </c>
      <c r="K149" s="15">
        <v>1E-3</v>
      </c>
      <c r="L149" s="15">
        <v>1E-3</v>
      </c>
      <c r="M149" s="13">
        <f t="shared" si="89"/>
        <v>0.41200000000000003</v>
      </c>
      <c r="N149" s="13">
        <f t="shared" si="90"/>
        <v>0.41200000000000003</v>
      </c>
      <c r="O149" s="13">
        <f t="shared" si="91"/>
        <v>0.41200000000000003</v>
      </c>
      <c r="P149" s="38"/>
      <c r="Q149" s="38"/>
      <c r="R149" s="38"/>
      <c r="S149" s="38"/>
      <c r="T149" s="38"/>
      <c r="U149" s="38"/>
      <c r="V149" s="1"/>
      <c r="W149" s="1"/>
      <c r="X149" s="1"/>
      <c r="Y149" s="1"/>
    </row>
    <row r="150" spans="1:25" ht="15.75" customHeight="1" x14ac:dyDescent="0.25">
      <c r="A150" s="39" t="s">
        <v>122</v>
      </c>
      <c r="B150" s="37">
        <v>200</v>
      </c>
      <c r="C150" s="37">
        <v>200</v>
      </c>
      <c r="D150" s="37">
        <v>200</v>
      </c>
      <c r="E150" s="16" t="s">
        <v>123</v>
      </c>
      <c r="F150" s="13">
        <v>2000</v>
      </c>
      <c r="G150" s="29">
        <v>0.02</v>
      </c>
      <c r="H150" s="29">
        <v>0.02</v>
      </c>
      <c r="I150" s="29">
        <v>0.02</v>
      </c>
      <c r="J150" s="29">
        <v>0.02</v>
      </c>
      <c r="K150" s="29">
        <v>0.02</v>
      </c>
      <c r="L150" s="29">
        <v>0.02</v>
      </c>
      <c r="M150" s="13">
        <f t="shared" si="89"/>
        <v>40</v>
      </c>
      <c r="N150" s="13">
        <f t="shared" si="90"/>
        <v>40</v>
      </c>
      <c r="O150" s="13">
        <f t="shared" si="91"/>
        <v>40</v>
      </c>
      <c r="P150" s="43">
        <f t="shared" ref="P150:R150" si="98">SUM(M150:M152)</f>
        <v>51.24</v>
      </c>
      <c r="Q150" s="43">
        <f t="shared" si="98"/>
        <v>51.24</v>
      </c>
      <c r="R150" s="43">
        <f t="shared" si="98"/>
        <v>51.24</v>
      </c>
      <c r="S150" s="43">
        <f t="shared" ref="S150:U150" si="99">P150+P150*80%</f>
        <v>92.231999999999999</v>
      </c>
      <c r="T150" s="43">
        <f t="shared" si="99"/>
        <v>92.231999999999999</v>
      </c>
      <c r="U150" s="43">
        <f t="shared" si="99"/>
        <v>92.231999999999999</v>
      </c>
      <c r="V150" s="1"/>
      <c r="W150" s="1"/>
      <c r="X150" s="1"/>
      <c r="Y150" s="1"/>
    </row>
    <row r="151" spans="1:25" ht="15.75" customHeight="1" x14ac:dyDescent="0.25">
      <c r="A151" s="38"/>
      <c r="B151" s="38"/>
      <c r="C151" s="38"/>
      <c r="D151" s="38"/>
      <c r="E151" s="31" t="s">
        <v>101</v>
      </c>
      <c r="F151" s="13">
        <v>437</v>
      </c>
      <c r="G151" s="14">
        <v>0.02</v>
      </c>
      <c r="H151" s="15">
        <v>0.02</v>
      </c>
      <c r="I151" s="14">
        <v>0.02</v>
      </c>
      <c r="J151" s="14">
        <v>0.02</v>
      </c>
      <c r="K151" s="15">
        <v>0.02</v>
      </c>
      <c r="L151" s="14">
        <v>0.02</v>
      </c>
      <c r="M151" s="13">
        <f t="shared" si="89"/>
        <v>8.74</v>
      </c>
      <c r="N151" s="13">
        <f t="shared" si="90"/>
        <v>8.74</v>
      </c>
      <c r="O151" s="13">
        <f t="shared" si="91"/>
        <v>8.74</v>
      </c>
      <c r="P151" s="38"/>
      <c r="Q151" s="38"/>
      <c r="R151" s="38"/>
      <c r="S151" s="38"/>
      <c r="T151" s="38"/>
      <c r="U151" s="38"/>
      <c r="V151" s="1"/>
      <c r="W151" s="1"/>
      <c r="X151" s="1"/>
      <c r="Y151" s="1"/>
    </row>
    <row r="152" spans="1:25" ht="15.75" customHeight="1" x14ac:dyDescent="0.25">
      <c r="A152" s="38"/>
      <c r="B152" s="38"/>
      <c r="C152" s="38"/>
      <c r="D152" s="38"/>
      <c r="E152" s="16" t="s">
        <v>124</v>
      </c>
      <c r="F152" s="13">
        <v>2500</v>
      </c>
      <c r="G152" s="14">
        <v>1E-3</v>
      </c>
      <c r="H152" s="14">
        <v>1E-3</v>
      </c>
      <c r="I152" s="14">
        <v>1E-3</v>
      </c>
      <c r="J152" s="14">
        <v>1E-3</v>
      </c>
      <c r="K152" s="14">
        <v>1E-3</v>
      </c>
      <c r="L152" s="14">
        <v>1E-3</v>
      </c>
      <c r="M152" s="13">
        <f t="shared" si="89"/>
        <v>2.5</v>
      </c>
      <c r="N152" s="13">
        <f t="shared" si="90"/>
        <v>2.5</v>
      </c>
      <c r="O152" s="13">
        <f t="shared" si="91"/>
        <v>2.5</v>
      </c>
      <c r="P152" s="38"/>
      <c r="Q152" s="38"/>
      <c r="R152" s="38"/>
      <c r="S152" s="38"/>
      <c r="T152" s="38"/>
      <c r="U152" s="38"/>
      <c r="V152" s="1"/>
      <c r="W152" s="1"/>
      <c r="X152" s="1"/>
      <c r="Y152" s="1"/>
    </row>
    <row r="153" spans="1:25" ht="15.75" customHeight="1" x14ac:dyDescent="0.25">
      <c r="A153" s="21" t="s">
        <v>54</v>
      </c>
      <c r="B153" s="14">
        <v>20</v>
      </c>
      <c r="C153" s="14">
        <v>35</v>
      </c>
      <c r="D153" s="14">
        <v>40</v>
      </c>
      <c r="E153" s="18" t="s">
        <v>54</v>
      </c>
      <c r="F153" s="13">
        <v>425</v>
      </c>
      <c r="G153" s="15">
        <v>0.02</v>
      </c>
      <c r="H153" s="14">
        <v>3.5000000000000003E-2</v>
      </c>
      <c r="I153" s="15">
        <v>0.04</v>
      </c>
      <c r="J153" s="15">
        <v>0.02</v>
      </c>
      <c r="K153" s="14">
        <v>3.5000000000000003E-2</v>
      </c>
      <c r="L153" s="15">
        <v>0.04</v>
      </c>
      <c r="M153" s="13">
        <f t="shared" si="89"/>
        <v>8.5</v>
      </c>
      <c r="N153" s="13">
        <f t="shared" si="90"/>
        <v>14.875000000000002</v>
      </c>
      <c r="O153" s="13">
        <f t="shared" si="91"/>
        <v>17</v>
      </c>
      <c r="P153" s="13">
        <f t="shared" ref="P153:R153" si="100">SUM(M153)</f>
        <v>8.5</v>
      </c>
      <c r="Q153" s="13">
        <f t="shared" si="100"/>
        <v>14.875000000000002</v>
      </c>
      <c r="R153" s="13">
        <f t="shared" si="100"/>
        <v>17</v>
      </c>
      <c r="S153" s="24">
        <f t="shared" ref="S153:U153" si="101">P153+P153*80%</f>
        <v>15.3</v>
      </c>
      <c r="T153" s="24">
        <f t="shared" si="101"/>
        <v>26.775000000000006</v>
      </c>
      <c r="U153" s="24">
        <f t="shared" si="101"/>
        <v>30.6</v>
      </c>
      <c r="V153" s="1"/>
      <c r="W153" s="1"/>
      <c r="X153" s="1"/>
      <c r="Y153" s="1"/>
    </row>
    <row r="154" spans="1:25" ht="15.75" customHeight="1" x14ac:dyDescent="0.25">
      <c r="A154" s="21"/>
      <c r="B154" s="14"/>
      <c r="C154" s="14"/>
      <c r="D154" s="14"/>
      <c r="E154" s="22"/>
      <c r="F154" s="13"/>
      <c r="G154" s="15"/>
      <c r="H154" s="14"/>
      <c r="I154" s="15"/>
      <c r="J154" s="15"/>
      <c r="K154" s="15"/>
      <c r="L154" s="15"/>
      <c r="M154" s="13"/>
      <c r="N154" s="13"/>
      <c r="O154" s="13"/>
      <c r="P154" s="23">
        <f t="shared" ref="P154:U154" si="102">SUM(P130:P153)</f>
        <v>394.87200000000001</v>
      </c>
      <c r="Q154" s="23">
        <f t="shared" si="102"/>
        <v>461.28300000000002</v>
      </c>
      <c r="R154" s="23">
        <f t="shared" si="102"/>
        <v>463.40800000000002</v>
      </c>
      <c r="S154" s="23">
        <f t="shared" si="102"/>
        <v>710.76959999999997</v>
      </c>
      <c r="T154" s="23">
        <f t="shared" si="102"/>
        <v>830.30939999999998</v>
      </c>
      <c r="U154" s="23">
        <f t="shared" si="102"/>
        <v>834.13440000000003</v>
      </c>
      <c r="V154" s="1"/>
      <c r="W154" s="1"/>
      <c r="X154" s="1"/>
      <c r="Y154" s="1"/>
    </row>
    <row r="155" spans="1:25" ht="15.75" customHeight="1" x14ac:dyDescent="0.25">
      <c r="A155" s="40" t="s">
        <v>125</v>
      </c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1"/>
      <c r="W155" s="1"/>
      <c r="X155" s="1"/>
      <c r="Y155" s="1"/>
    </row>
    <row r="156" spans="1:25" ht="15.75" customHeight="1" x14ac:dyDescent="0.25">
      <c r="A156" s="39" t="s">
        <v>126</v>
      </c>
      <c r="B156" s="37">
        <v>60</v>
      </c>
      <c r="C156" s="37">
        <v>80</v>
      </c>
      <c r="D156" s="37">
        <v>100</v>
      </c>
      <c r="E156" s="16" t="s">
        <v>67</v>
      </c>
      <c r="F156" s="13">
        <v>140</v>
      </c>
      <c r="G156" s="15">
        <v>4.3999999999999997E-2</v>
      </c>
      <c r="H156" s="13">
        <v>6.3E-2</v>
      </c>
      <c r="I156" s="13">
        <v>6.3E-2</v>
      </c>
      <c r="J156" s="15">
        <v>3.5000000000000003E-2</v>
      </c>
      <c r="K156" s="15">
        <v>0.05</v>
      </c>
      <c r="L156" s="15">
        <v>0.05</v>
      </c>
      <c r="M156" s="13">
        <f t="shared" ref="M156:M168" si="103">G156*F156</f>
        <v>6.1599999999999993</v>
      </c>
      <c r="N156" s="13">
        <f t="shared" ref="N156:N168" si="104">H156*F156</f>
        <v>8.82</v>
      </c>
      <c r="O156" s="13">
        <f t="shared" ref="O156:O168" si="105">I156*F156</f>
        <v>8.82</v>
      </c>
      <c r="P156" s="43">
        <f t="shared" ref="P156:R156" si="106">SUM(M156:M159)</f>
        <v>17.942</v>
      </c>
      <c r="Q156" s="43">
        <f t="shared" si="106"/>
        <v>23.214000000000002</v>
      </c>
      <c r="R156" s="43">
        <f t="shared" si="106"/>
        <v>23.214000000000002</v>
      </c>
      <c r="S156" s="43">
        <f t="shared" ref="S156:U156" si="107">P156+P156*80%</f>
        <v>32.2956</v>
      </c>
      <c r="T156" s="43">
        <f t="shared" si="107"/>
        <v>41.785200000000003</v>
      </c>
      <c r="U156" s="43">
        <f t="shared" si="107"/>
        <v>41.785200000000003</v>
      </c>
      <c r="V156" s="1"/>
      <c r="W156" s="1"/>
      <c r="X156" s="1"/>
      <c r="Y156" s="1"/>
    </row>
    <row r="157" spans="1:25" ht="15.75" customHeight="1" x14ac:dyDescent="0.25">
      <c r="A157" s="38"/>
      <c r="B157" s="38"/>
      <c r="C157" s="38"/>
      <c r="D157" s="38"/>
      <c r="E157" s="16" t="s">
        <v>115</v>
      </c>
      <c r="F157" s="13">
        <v>64</v>
      </c>
      <c r="G157" s="14">
        <v>1E-3</v>
      </c>
      <c r="H157" s="14">
        <v>1E-3</v>
      </c>
      <c r="I157" s="14">
        <v>1E-3</v>
      </c>
      <c r="J157" s="14">
        <v>1E-3</v>
      </c>
      <c r="K157" s="14">
        <v>1E-3</v>
      </c>
      <c r="L157" s="14">
        <v>1E-3</v>
      </c>
      <c r="M157" s="13">
        <f t="shared" si="103"/>
        <v>6.4000000000000001E-2</v>
      </c>
      <c r="N157" s="13">
        <f t="shared" si="104"/>
        <v>6.4000000000000001E-2</v>
      </c>
      <c r="O157" s="13">
        <f t="shared" si="105"/>
        <v>6.4000000000000001E-2</v>
      </c>
      <c r="P157" s="38"/>
      <c r="Q157" s="38"/>
      <c r="R157" s="38"/>
      <c r="S157" s="38"/>
      <c r="T157" s="38"/>
      <c r="U157" s="38"/>
      <c r="V157" s="1"/>
      <c r="W157" s="1"/>
      <c r="X157" s="1"/>
      <c r="Y157" s="1"/>
    </row>
    <row r="158" spans="1:25" ht="15.75" customHeight="1" x14ac:dyDescent="0.25">
      <c r="A158" s="38"/>
      <c r="B158" s="38"/>
      <c r="C158" s="38"/>
      <c r="D158" s="38"/>
      <c r="E158" s="16" t="s">
        <v>127</v>
      </c>
      <c r="F158" s="13">
        <v>2600</v>
      </c>
      <c r="G158" s="14">
        <v>3.0000000000000001E-3</v>
      </c>
      <c r="H158" s="14">
        <v>3.0000000000000001E-3</v>
      </c>
      <c r="I158" s="14">
        <v>3.0000000000000001E-3</v>
      </c>
      <c r="J158" s="14">
        <v>4.0000000000000001E-3</v>
      </c>
      <c r="K158" s="14">
        <v>4.0000000000000001E-3</v>
      </c>
      <c r="L158" s="14">
        <v>4.0000000000000001E-3</v>
      </c>
      <c r="M158" s="13">
        <f t="shared" si="103"/>
        <v>7.8</v>
      </c>
      <c r="N158" s="13">
        <f t="shared" si="104"/>
        <v>7.8</v>
      </c>
      <c r="O158" s="13">
        <f t="shared" si="105"/>
        <v>7.8</v>
      </c>
      <c r="P158" s="38"/>
      <c r="Q158" s="38"/>
      <c r="R158" s="38"/>
      <c r="S158" s="38"/>
      <c r="T158" s="38"/>
      <c r="U158" s="38"/>
      <c r="V158" s="1"/>
      <c r="W158" s="1"/>
      <c r="X158" s="1"/>
      <c r="Y158" s="1"/>
    </row>
    <row r="159" spans="1:25" ht="15.75" customHeight="1" x14ac:dyDescent="0.25">
      <c r="A159" s="38"/>
      <c r="B159" s="38"/>
      <c r="C159" s="38"/>
      <c r="D159" s="38"/>
      <c r="E159" s="16" t="s">
        <v>45</v>
      </c>
      <c r="F159" s="13">
        <v>653</v>
      </c>
      <c r="G159" s="14">
        <v>6.0000000000000001E-3</v>
      </c>
      <c r="H159" s="14">
        <v>0.01</v>
      </c>
      <c r="I159" s="14">
        <v>0.01</v>
      </c>
      <c r="J159" s="14">
        <v>6.0000000000000001E-3</v>
      </c>
      <c r="K159" s="14">
        <v>0.01</v>
      </c>
      <c r="L159" s="14">
        <v>0.01</v>
      </c>
      <c r="M159" s="13">
        <f t="shared" si="103"/>
        <v>3.9180000000000001</v>
      </c>
      <c r="N159" s="13">
        <f t="shared" si="104"/>
        <v>6.53</v>
      </c>
      <c r="O159" s="13">
        <f t="shared" si="105"/>
        <v>6.53</v>
      </c>
      <c r="P159" s="38"/>
      <c r="Q159" s="38"/>
      <c r="R159" s="38"/>
      <c r="S159" s="38"/>
      <c r="T159" s="38"/>
      <c r="U159" s="38"/>
      <c r="V159" s="1"/>
      <c r="W159" s="1"/>
      <c r="X159" s="1"/>
      <c r="Y159" s="1"/>
    </row>
    <row r="160" spans="1:25" ht="15.75" customHeight="1" x14ac:dyDescent="0.25">
      <c r="A160" s="39" t="s">
        <v>69</v>
      </c>
      <c r="B160" s="37" t="s">
        <v>70</v>
      </c>
      <c r="C160" s="37" t="s">
        <v>71</v>
      </c>
      <c r="D160" s="37" t="s">
        <v>71</v>
      </c>
      <c r="E160" s="16" t="s">
        <v>72</v>
      </c>
      <c r="F160" s="13">
        <v>2500</v>
      </c>
      <c r="G160" s="15">
        <v>0.05</v>
      </c>
      <c r="H160" s="15">
        <v>0.05</v>
      </c>
      <c r="I160" s="15">
        <v>0.05</v>
      </c>
      <c r="J160" s="15">
        <v>3.1E-2</v>
      </c>
      <c r="K160" s="15">
        <v>3.1E-2</v>
      </c>
      <c r="L160" s="15">
        <v>3.1E-2</v>
      </c>
      <c r="M160" s="13">
        <f t="shared" si="103"/>
        <v>125</v>
      </c>
      <c r="N160" s="13">
        <f t="shared" si="104"/>
        <v>125</v>
      </c>
      <c r="O160" s="13">
        <f t="shared" si="105"/>
        <v>125</v>
      </c>
      <c r="P160" s="43">
        <f t="shared" ref="P160:R160" si="108">SUM(M160:M164)</f>
        <v>138.78100000000001</v>
      </c>
      <c r="Q160" s="43">
        <f t="shared" si="108"/>
        <v>141.99199999999999</v>
      </c>
      <c r="R160" s="43">
        <f t="shared" si="108"/>
        <v>141.99199999999999</v>
      </c>
      <c r="S160" s="43">
        <f t="shared" ref="S160:U160" si="109">P160+P160*80%</f>
        <v>249.80580000000003</v>
      </c>
      <c r="T160" s="43">
        <f t="shared" si="109"/>
        <v>255.5856</v>
      </c>
      <c r="U160" s="43">
        <f t="shared" si="109"/>
        <v>255.5856</v>
      </c>
      <c r="V160" s="1"/>
      <c r="W160" s="1"/>
      <c r="X160" s="1"/>
      <c r="Y160" s="1"/>
    </row>
    <row r="161" spans="1:25" ht="15.75" customHeight="1" x14ac:dyDescent="0.25">
      <c r="A161" s="38"/>
      <c r="B161" s="38"/>
      <c r="C161" s="38"/>
      <c r="D161" s="38"/>
      <c r="E161" s="16" t="s">
        <v>99</v>
      </c>
      <c r="F161" s="13">
        <v>365</v>
      </c>
      <c r="G161" s="15">
        <v>5.0000000000000001E-3</v>
      </c>
      <c r="H161" s="15">
        <v>6.0000000000000001E-3</v>
      </c>
      <c r="I161" s="15">
        <v>6.0000000000000001E-3</v>
      </c>
      <c r="J161" s="15">
        <v>5.0000000000000001E-3</v>
      </c>
      <c r="K161" s="15">
        <v>6.0000000000000001E-3</v>
      </c>
      <c r="L161" s="15">
        <v>6.0000000000000001E-3</v>
      </c>
      <c r="M161" s="13">
        <f t="shared" si="103"/>
        <v>1.825</v>
      </c>
      <c r="N161" s="13">
        <f t="shared" si="104"/>
        <v>2.19</v>
      </c>
      <c r="O161" s="13">
        <f t="shared" si="105"/>
        <v>2.19</v>
      </c>
      <c r="P161" s="38"/>
      <c r="Q161" s="38"/>
      <c r="R161" s="38"/>
      <c r="S161" s="38"/>
      <c r="T161" s="38"/>
      <c r="U161" s="38"/>
      <c r="V161" s="1"/>
      <c r="W161" s="1"/>
      <c r="X161" s="1"/>
      <c r="Y161" s="1"/>
    </row>
    <row r="162" spans="1:25" ht="15.75" customHeight="1" x14ac:dyDescent="0.25">
      <c r="A162" s="38"/>
      <c r="B162" s="38"/>
      <c r="C162" s="38"/>
      <c r="D162" s="38"/>
      <c r="E162" s="16" t="s">
        <v>58</v>
      </c>
      <c r="F162" s="13">
        <v>149</v>
      </c>
      <c r="G162" s="14">
        <v>1.7000000000000001E-2</v>
      </c>
      <c r="H162" s="14">
        <v>2.1999999999999999E-2</v>
      </c>
      <c r="I162" s="14">
        <v>2.1999999999999999E-2</v>
      </c>
      <c r="J162" s="14">
        <v>1.4999999999999999E-2</v>
      </c>
      <c r="K162" s="14">
        <v>1.7999999999999999E-2</v>
      </c>
      <c r="L162" s="14">
        <v>1.7999999999999999E-2</v>
      </c>
      <c r="M162" s="13">
        <f t="shared" si="103"/>
        <v>2.5330000000000004</v>
      </c>
      <c r="N162" s="13">
        <f t="shared" si="104"/>
        <v>3.278</v>
      </c>
      <c r="O162" s="13">
        <f t="shared" si="105"/>
        <v>3.278</v>
      </c>
      <c r="P162" s="38"/>
      <c r="Q162" s="38"/>
      <c r="R162" s="38"/>
      <c r="S162" s="38"/>
      <c r="T162" s="38"/>
      <c r="U162" s="38"/>
      <c r="V162" s="1"/>
      <c r="W162" s="1"/>
      <c r="X162" s="1"/>
      <c r="Y162" s="1"/>
    </row>
    <row r="163" spans="1:25" ht="15.75" customHeight="1" x14ac:dyDescent="0.25">
      <c r="A163" s="38"/>
      <c r="B163" s="38"/>
      <c r="C163" s="38"/>
      <c r="D163" s="38"/>
      <c r="E163" s="16" t="s">
        <v>73</v>
      </c>
      <c r="F163" s="13">
        <v>191</v>
      </c>
      <c r="G163" s="14">
        <v>4.9000000000000002E-2</v>
      </c>
      <c r="H163" s="15">
        <v>0.06</v>
      </c>
      <c r="I163" s="15">
        <v>0.06</v>
      </c>
      <c r="J163" s="15">
        <v>3.5999999999999997E-2</v>
      </c>
      <c r="K163" s="15">
        <v>4.4999999999999998E-2</v>
      </c>
      <c r="L163" s="15">
        <v>4.4999999999999998E-2</v>
      </c>
      <c r="M163" s="13">
        <f t="shared" si="103"/>
        <v>9.359</v>
      </c>
      <c r="N163" s="13">
        <f t="shared" si="104"/>
        <v>11.459999999999999</v>
      </c>
      <c r="O163" s="13">
        <f t="shared" si="105"/>
        <v>11.459999999999999</v>
      </c>
      <c r="P163" s="38"/>
      <c r="Q163" s="38"/>
      <c r="R163" s="38"/>
      <c r="S163" s="38"/>
      <c r="T163" s="38"/>
      <c r="U163" s="38"/>
      <c r="V163" s="1"/>
      <c r="W163" s="1"/>
      <c r="X163" s="1"/>
      <c r="Y163" s="1"/>
    </row>
    <row r="164" spans="1:25" ht="15.75" customHeight="1" x14ac:dyDescent="0.25">
      <c r="A164" s="38"/>
      <c r="B164" s="38"/>
      <c r="C164" s="38"/>
      <c r="D164" s="38"/>
      <c r="E164" s="16" t="s">
        <v>115</v>
      </c>
      <c r="F164" s="13">
        <v>64</v>
      </c>
      <c r="G164" s="14">
        <v>1E-3</v>
      </c>
      <c r="H164" s="14">
        <v>1E-3</v>
      </c>
      <c r="I164" s="14">
        <v>1E-3</v>
      </c>
      <c r="J164" s="14">
        <v>1E-3</v>
      </c>
      <c r="K164" s="14">
        <v>1E-3</v>
      </c>
      <c r="L164" s="14">
        <v>1E-3</v>
      </c>
      <c r="M164" s="13">
        <f t="shared" si="103"/>
        <v>6.4000000000000001E-2</v>
      </c>
      <c r="N164" s="13">
        <f t="shared" si="104"/>
        <v>6.4000000000000001E-2</v>
      </c>
      <c r="O164" s="13">
        <f t="shared" si="105"/>
        <v>6.4000000000000001E-2</v>
      </c>
      <c r="P164" s="38"/>
      <c r="Q164" s="38"/>
      <c r="R164" s="38"/>
      <c r="S164" s="38"/>
      <c r="T164" s="38"/>
      <c r="U164" s="38"/>
      <c r="V164" s="1"/>
      <c r="W164" s="1"/>
      <c r="X164" s="1"/>
      <c r="Y164" s="1"/>
    </row>
    <row r="165" spans="1:25" ht="15.75" customHeight="1" x14ac:dyDescent="0.25">
      <c r="A165" s="39" t="s">
        <v>74</v>
      </c>
      <c r="B165" s="37" t="s">
        <v>37</v>
      </c>
      <c r="C165" s="37" t="s">
        <v>37</v>
      </c>
      <c r="D165" s="37" t="s">
        <v>37</v>
      </c>
      <c r="E165" s="18" t="s">
        <v>38</v>
      </c>
      <c r="F165" s="13">
        <v>4822</v>
      </c>
      <c r="G165" s="14">
        <v>1E-3</v>
      </c>
      <c r="H165" s="14">
        <v>1E-3</v>
      </c>
      <c r="I165" s="14">
        <v>1E-3</v>
      </c>
      <c r="J165" s="14">
        <v>1E-3</v>
      </c>
      <c r="K165" s="14">
        <v>1E-3</v>
      </c>
      <c r="L165" s="14">
        <v>1E-3</v>
      </c>
      <c r="M165" s="13">
        <f t="shared" si="103"/>
        <v>4.8220000000000001</v>
      </c>
      <c r="N165" s="13">
        <f t="shared" si="104"/>
        <v>4.8220000000000001</v>
      </c>
      <c r="O165" s="13">
        <f t="shared" si="105"/>
        <v>4.8220000000000001</v>
      </c>
      <c r="P165" s="43">
        <f t="shared" ref="P165:R165" si="110">SUM(M165:M167)</f>
        <v>16.835000000000001</v>
      </c>
      <c r="Q165" s="43">
        <f t="shared" si="110"/>
        <v>16.835000000000001</v>
      </c>
      <c r="R165" s="43">
        <f t="shared" si="110"/>
        <v>16.835000000000001</v>
      </c>
      <c r="S165" s="43">
        <f t="shared" ref="S165:U165" si="111">P165+P165*80%</f>
        <v>30.303000000000004</v>
      </c>
      <c r="T165" s="43">
        <f t="shared" si="111"/>
        <v>30.303000000000004</v>
      </c>
      <c r="U165" s="43">
        <f t="shared" si="111"/>
        <v>30.303000000000004</v>
      </c>
      <c r="V165" s="1"/>
      <c r="W165" s="1"/>
      <c r="X165" s="1"/>
      <c r="Y165" s="1"/>
    </row>
    <row r="166" spans="1:25" ht="15.75" customHeight="1" x14ac:dyDescent="0.25">
      <c r="A166" s="38"/>
      <c r="B166" s="38"/>
      <c r="C166" s="38"/>
      <c r="D166" s="38"/>
      <c r="E166" s="18" t="s">
        <v>128</v>
      </c>
      <c r="F166" s="13">
        <v>468</v>
      </c>
      <c r="G166" s="14">
        <v>2.1000000000000001E-2</v>
      </c>
      <c r="H166" s="14">
        <v>2.1000000000000001E-2</v>
      </c>
      <c r="I166" s="14">
        <v>2.1000000000000001E-2</v>
      </c>
      <c r="J166" s="14">
        <v>0.02</v>
      </c>
      <c r="K166" s="14">
        <v>0.02</v>
      </c>
      <c r="L166" s="14">
        <v>0.02</v>
      </c>
      <c r="M166" s="13">
        <f t="shared" si="103"/>
        <v>9.8280000000000012</v>
      </c>
      <c r="N166" s="13">
        <f t="shared" si="104"/>
        <v>9.8280000000000012</v>
      </c>
      <c r="O166" s="13">
        <f t="shared" si="105"/>
        <v>9.8280000000000012</v>
      </c>
      <c r="P166" s="38"/>
      <c r="Q166" s="38"/>
      <c r="R166" s="38"/>
      <c r="S166" s="38"/>
      <c r="T166" s="38"/>
      <c r="U166" s="38"/>
      <c r="V166" s="1"/>
      <c r="W166" s="1"/>
      <c r="X166" s="1"/>
      <c r="Y166" s="1"/>
    </row>
    <row r="167" spans="1:25" ht="15.75" customHeight="1" x14ac:dyDescent="0.25">
      <c r="A167" s="38"/>
      <c r="B167" s="38"/>
      <c r="C167" s="38"/>
      <c r="D167" s="38"/>
      <c r="E167" s="16" t="s">
        <v>101</v>
      </c>
      <c r="F167" s="13">
        <v>437</v>
      </c>
      <c r="G167" s="15">
        <v>5.0000000000000001E-3</v>
      </c>
      <c r="H167" s="15">
        <v>5.0000000000000001E-3</v>
      </c>
      <c r="I167" s="15">
        <v>5.0000000000000001E-3</v>
      </c>
      <c r="J167" s="15">
        <v>5.0000000000000001E-3</v>
      </c>
      <c r="K167" s="15">
        <v>5.0000000000000001E-3</v>
      </c>
      <c r="L167" s="15">
        <v>5.0000000000000001E-3</v>
      </c>
      <c r="M167" s="13">
        <f t="shared" si="103"/>
        <v>2.1850000000000001</v>
      </c>
      <c r="N167" s="13">
        <f t="shared" si="104"/>
        <v>2.1850000000000001</v>
      </c>
      <c r="O167" s="13">
        <f t="shared" si="105"/>
        <v>2.1850000000000001</v>
      </c>
      <c r="P167" s="38"/>
      <c r="Q167" s="38"/>
      <c r="R167" s="38"/>
      <c r="S167" s="38"/>
      <c r="T167" s="38"/>
      <c r="U167" s="38"/>
      <c r="V167" s="1"/>
      <c r="W167" s="1"/>
      <c r="X167" s="1"/>
      <c r="Y167" s="1"/>
    </row>
    <row r="168" spans="1:25" ht="15.75" customHeight="1" x14ac:dyDescent="0.25">
      <c r="A168" s="21" t="s">
        <v>54</v>
      </c>
      <c r="B168" s="14">
        <v>20</v>
      </c>
      <c r="C168" s="14">
        <v>35</v>
      </c>
      <c r="D168" s="14">
        <v>40</v>
      </c>
      <c r="E168" s="22" t="s">
        <v>54</v>
      </c>
      <c r="F168" s="13">
        <v>425</v>
      </c>
      <c r="G168" s="15">
        <v>0.02</v>
      </c>
      <c r="H168" s="14">
        <v>3.5000000000000003E-2</v>
      </c>
      <c r="I168" s="15">
        <v>0.04</v>
      </c>
      <c r="J168" s="15">
        <v>0.02</v>
      </c>
      <c r="K168" s="14">
        <v>3.5000000000000003E-2</v>
      </c>
      <c r="L168" s="15">
        <v>0.04</v>
      </c>
      <c r="M168" s="13">
        <f t="shared" si="103"/>
        <v>8.5</v>
      </c>
      <c r="N168" s="13">
        <f t="shared" si="104"/>
        <v>14.875000000000002</v>
      </c>
      <c r="O168" s="13">
        <f t="shared" si="105"/>
        <v>17</v>
      </c>
      <c r="P168" s="13">
        <f t="shared" ref="P168:R168" si="112">SUM(M168)</f>
        <v>8.5</v>
      </c>
      <c r="Q168" s="13">
        <f t="shared" si="112"/>
        <v>14.875000000000002</v>
      </c>
      <c r="R168" s="13">
        <f t="shared" si="112"/>
        <v>17</v>
      </c>
      <c r="S168" s="13">
        <f t="shared" ref="S168:U168" si="113">P168+P168*80%</f>
        <v>15.3</v>
      </c>
      <c r="T168" s="13">
        <f t="shared" si="113"/>
        <v>26.775000000000006</v>
      </c>
      <c r="U168" s="13">
        <f t="shared" si="113"/>
        <v>30.6</v>
      </c>
      <c r="V168" s="1"/>
      <c r="W168" s="1"/>
      <c r="X168" s="1"/>
      <c r="Y168" s="1"/>
    </row>
    <row r="169" spans="1:25" ht="15.75" customHeight="1" x14ac:dyDescent="0.25">
      <c r="A169" s="21" t="s">
        <v>35</v>
      </c>
      <c r="B169" s="14">
        <v>5</v>
      </c>
      <c r="C169" s="14">
        <v>5</v>
      </c>
      <c r="D169" s="14">
        <v>5</v>
      </c>
      <c r="E169" s="22" t="s">
        <v>35</v>
      </c>
      <c r="F169" s="13"/>
      <c r="G169" s="15"/>
      <c r="H169" s="14"/>
      <c r="I169" s="15"/>
      <c r="J169" s="15"/>
      <c r="K169" s="14"/>
      <c r="L169" s="15"/>
      <c r="M169" s="13"/>
      <c r="N169" s="13"/>
      <c r="O169" s="13"/>
      <c r="P169" s="13"/>
      <c r="Q169" s="13"/>
      <c r="R169" s="13"/>
      <c r="S169" s="13"/>
      <c r="T169" s="13"/>
      <c r="U169" s="13"/>
      <c r="V169" s="1"/>
      <c r="W169" s="1"/>
      <c r="X169" s="1"/>
      <c r="Y169" s="1"/>
    </row>
    <row r="170" spans="1:25" ht="15.75" customHeight="1" x14ac:dyDescent="0.25">
      <c r="A170" s="16"/>
      <c r="B170" s="16"/>
      <c r="C170" s="16"/>
      <c r="D170" s="16"/>
      <c r="E170" s="16"/>
      <c r="F170" s="13"/>
      <c r="G170" s="16"/>
      <c r="H170" s="16"/>
      <c r="I170" s="16"/>
      <c r="J170" s="16"/>
      <c r="K170" s="16"/>
      <c r="L170" s="16"/>
      <c r="M170" s="13"/>
      <c r="N170" s="13"/>
      <c r="O170" s="13"/>
      <c r="P170" s="23">
        <f t="shared" ref="P170:U170" si="114">SUM(P156:P168)</f>
        <v>182.05800000000002</v>
      </c>
      <c r="Q170" s="23">
        <f t="shared" si="114"/>
        <v>196.916</v>
      </c>
      <c r="R170" s="23">
        <f t="shared" si="114"/>
        <v>199.041</v>
      </c>
      <c r="S170" s="23">
        <f t="shared" si="114"/>
        <v>327.70440000000002</v>
      </c>
      <c r="T170" s="23">
        <f t="shared" si="114"/>
        <v>354.44880000000001</v>
      </c>
      <c r="U170" s="23">
        <f t="shared" si="114"/>
        <v>358.27380000000005</v>
      </c>
      <c r="V170" s="1"/>
      <c r="W170" s="1"/>
      <c r="X170" s="1"/>
      <c r="Y170" s="1"/>
    </row>
    <row r="171" spans="1:25" ht="15.75" customHeight="1" x14ac:dyDescent="0.25">
      <c r="A171" s="49" t="s">
        <v>129</v>
      </c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1"/>
      <c r="W171" s="1"/>
      <c r="X171" s="1"/>
      <c r="Y171" s="1"/>
    </row>
    <row r="172" spans="1:25" ht="15.75" customHeight="1" x14ac:dyDescent="0.25">
      <c r="A172" s="39" t="s">
        <v>130</v>
      </c>
      <c r="B172" s="37">
        <v>80</v>
      </c>
      <c r="C172" s="37">
        <v>100</v>
      </c>
      <c r="D172" s="37">
        <v>100</v>
      </c>
      <c r="E172" s="12" t="s">
        <v>131</v>
      </c>
      <c r="F172" s="13">
        <v>2711</v>
      </c>
      <c r="G172" s="14">
        <v>0.16200000000000001</v>
      </c>
      <c r="H172" s="15">
        <v>0.216</v>
      </c>
      <c r="I172" s="15">
        <v>0.216</v>
      </c>
      <c r="J172" s="15">
        <v>0.11899999999999999</v>
      </c>
      <c r="K172" s="15">
        <v>0.159</v>
      </c>
      <c r="L172" s="15">
        <v>0.159</v>
      </c>
      <c r="M172" s="13">
        <f t="shared" ref="M172:M184" si="115">G172*F172</f>
        <v>439.18200000000002</v>
      </c>
      <c r="N172" s="13">
        <f t="shared" ref="N172:N184" si="116">H172*F172</f>
        <v>585.57600000000002</v>
      </c>
      <c r="O172" s="13">
        <f t="shared" ref="O172:O184" si="117">I172*F172</f>
        <v>585.57600000000002</v>
      </c>
      <c r="P172" s="43">
        <f t="shared" ref="P172:R172" si="118">SUM(M172:M178)</f>
        <v>478.29500000000007</v>
      </c>
      <c r="Q172" s="43">
        <f t="shared" si="118"/>
        <v>638.50199999999995</v>
      </c>
      <c r="R172" s="43">
        <f t="shared" si="118"/>
        <v>638.50199999999995</v>
      </c>
      <c r="S172" s="43">
        <f t="shared" ref="S172:U172" si="119">P172+P172*80%</f>
        <v>860.93100000000015</v>
      </c>
      <c r="T172" s="43">
        <f t="shared" si="119"/>
        <v>1149.3036</v>
      </c>
      <c r="U172" s="43">
        <f t="shared" si="119"/>
        <v>1149.3036</v>
      </c>
      <c r="V172" s="1"/>
      <c r="W172" s="1"/>
      <c r="X172" s="1"/>
      <c r="Y172" s="1"/>
    </row>
    <row r="173" spans="1:25" ht="15.75" customHeight="1" x14ac:dyDescent="0.25">
      <c r="A173" s="38"/>
      <c r="B173" s="38"/>
      <c r="C173" s="38"/>
      <c r="D173" s="38"/>
      <c r="E173" s="16" t="s">
        <v>49</v>
      </c>
      <c r="F173" s="13">
        <v>240</v>
      </c>
      <c r="G173" s="15">
        <v>0.01</v>
      </c>
      <c r="H173" s="14">
        <v>1.4999999999999999E-2</v>
      </c>
      <c r="I173" s="14">
        <v>1.4999999999999999E-2</v>
      </c>
      <c r="J173" s="14">
        <v>8.0000000000000002E-3</v>
      </c>
      <c r="K173" s="14">
        <v>1.2E-2</v>
      </c>
      <c r="L173" s="14">
        <v>1.2E-2</v>
      </c>
      <c r="M173" s="13">
        <f t="shared" si="115"/>
        <v>2.4</v>
      </c>
      <c r="N173" s="13">
        <f t="shared" si="116"/>
        <v>3.5999999999999996</v>
      </c>
      <c r="O173" s="13">
        <f t="shared" si="117"/>
        <v>3.5999999999999996</v>
      </c>
      <c r="P173" s="38"/>
      <c r="Q173" s="38"/>
      <c r="R173" s="38"/>
      <c r="S173" s="38"/>
      <c r="T173" s="38"/>
      <c r="U173" s="38"/>
      <c r="V173" s="1"/>
      <c r="W173" s="1"/>
      <c r="X173" s="1"/>
      <c r="Y173" s="1"/>
    </row>
    <row r="174" spans="1:25" ht="15.75" customHeight="1" x14ac:dyDescent="0.25">
      <c r="A174" s="38"/>
      <c r="B174" s="38"/>
      <c r="C174" s="38"/>
      <c r="D174" s="38"/>
      <c r="E174" s="16" t="s">
        <v>58</v>
      </c>
      <c r="F174" s="13">
        <v>149</v>
      </c>
      <c r="G174" s="14">
        <v>7.0000000000000001E-3</v>
      </c>
      <c r="H174" s="14">
        <v>0.01</v>
      </c>
      <c r="I174" s="14">
        <v>0.01</v>
      </c>
      <c r="J174" s="14">
        <v>6.0000000000000001E-3</v>
      </c>
      <c r="K174" s="14">
        <v>8.0000000000000002E-3</v>
      </c>
      <c r="L174" s="14">
        <v>8.0000000000000002E-3</v>
      </c>
      <c r="M174" s="13">
        <f t="shared" si="115"/>
        <v>1.0429999999999999</v>
      </c>
      <c r="N174" s="13">
        <f t="shared" si="116"/>
        <v>1.49</v>
      </c>
      <c r="O174" s="13">
        <f t="shared" si="117"/>
        <v>1.49</v>
      </c>
      <c r="P174" s="38"/>
      <c r="Q174" s="38"/>
      <c r="R174" s="38"/>
      <c r="S174" s="38"/>
      <c r="T174" s="38"/>
      <c r="U174" s="38"/>
      <c r="V174" s="1"/>
      <c r="W174" s="1"/>
      <c r="X174" s="1"/>
      <c r="Y174" s="1"/>
    </row>
    <row r="175" spans="1:25" ht="15.75" customHeight="1" x14ac:dyDescent="0.25">
      <c r="A175" s="38"/>
      <c r="B175" s="38"/>
      <c r="C175" s="38"/>
      <c r="D175" s="38"/>
      <c r="E175" s="16" t="s">
        <v>132</v>
      </c>
      <c r="F175" s="13">
        <v>653</v>
      </c>
      <c r="G175" s="14">
        <v>7.0000000000000001E-3</v>
      </c>
      <c r="H175" s="14">
        <v>0.01</v>
      </c>
      <c r="I175" s="14">
        <v>0.01</v>
      </c>
      <c r="J175" s="14">
        <v>7.0000000000000001E-3</v>
      </c>
      <c r="K175" s="14">
        <v>0.01</v>
      </c>
      <c r="L175" s="14">
        <v>0.01</v>
      </c>
      <c r="M175" s="13">
        <f t="shared" si="115"/>
        <v>4.5709999999999997</v>
      </c>
      <c r="N175" s="13">
        <f t="shared" si="116"/>
        <v>6.53</v>
      </c>
      <c r="O175" s="13">
        <f t="shared" si="117"/>
        <v>6.53</v>
      </c>
      <c r="P175" s="38"/>
      <c r="Q175" s="38"/>
      <c r="R175" s="38"/>
      <c r="S175" s="38"/>
      <c r="T175" s="38"/>
      <c r="U175" s="38"/>
      <c r="V175" s="1"/>
      <c r="W175" s="1"/>
      <c r="X175" s="1"/>
      <c r="Y175" s="1"/>
    </row>
    <row r="176" spans="1:25" ht="15.75" customHeight="1" x14ac:dyDescent="0.25">
      <c r="A176" s="38"/>
      <c r="B176" s="38"/>
      <c r="C176" s="38"/>
      <c r="D176" s="38"/>
      <c r="E176" s="16" t="s">
        <v>59</v>
      </c>
      <c r="F176" s="13">
        <v>2000</v>
      </c>
      <c r="G176" s="14">
        <v>1.4999999999999999E-2</v>
      </c>
      <c r="H176" s="14">
        <v>0.02</v>
      </c>
      <c r="I176" s="14">
        <v>0.02</v>
      </c>
      <c r="J176" s="14">
        <v>1.4999999999999999E-2</v>
      </c>
      <c r="K176" s="14">
        <v>0.02</v>
      </c>
      <c r="L176" s="14">
        <v>0.02</v>
      </c>
      <c r="M176" s="13">
        <f t="shared" si="115"/>
        <v>30</v>
      </c>
      <c r="N176" s="13">
        <f t="shared" si="116"/>
        <v>40</v>
      </c>
      <c r="O176" s="13">
        <f t="shared" si="117"/>
        <v>40</v>
      </c>
      <c r="P176" s="38"/>
      <c r="Q176" s="38"/>
      <c r="R176" s="38"/>
      <c r="S176" s="38"/>
      <c r="T176" s="38"/>
      <c r="U176" s="38"/>
      <c r="V176" s="1"/>
      <c r="W176" s="1"/>
      <c r="X176" s="1"/>
      <c r="Y176" s="1"/>
    </row>
    <row r="177" spans="1:25" ht="15.75" customHeight="1" x14ac:dyDescent="0.25">
      <c r="A177" s="38"/>
      <c r="B177" s="38"/>
      <c r="C177" s="38"/>
      <c r="D177" s="38"/>
      <c r="E177" s="16" t="s">
        <v>133</v>
      </c>
      <c r="F177" s="13">
        <v>207</v>
      </c>
      <c r="G177" s="14">
        <v>5.0000000000000001E-3</v>
      </c>
      <c r="H177" s="15">
        <v>6.0000000000000001E-3</v>
      </c>
      <c r="I177" s="15">
        <v>6.0000000000000001E-3</v>
      </c>
      <c r="J177" s="14">
        <v>5.0000000000000001E-3</v>
      </c>
      <c r="K177" s="15">
        <v>6.0000000000000001E-3</v>
      </c>
      <c r="L177" s="15">
        <v>6.0000000000000001E-3</v>
      </c>
      <c r="M177" s="13">
        <f t="shared" si="115"/>
        <v>1.0349999999999999</v>
      </c>
      <c r="N177" s="13">
        <f t="shared" si="116"/>
        <v>1.242</v>
      </c>
      <c r="O177" s="13">
        <f t="shared" si="117"/>
        <v>1.242</v>
      </c>
      <c r="P177" s="38"/>
      <c r="Q177" s="38"/>
      <c r="R177" s="38"/>
      <c r="S177" s="38"/>
      <c r="T177" s="38"/>
      <c r="U177" s="38"/>
      <c r="V177" s="1"/>
      <c r="W177" s="1"/>
      <c r="X177" s="1"/>
      <c r="Y177" s="1"/>
    </row>
    <row r="178" spans="1:25" ht="15.75" customHeight="1" x14ac:dyDescent="0.25">
      <c r="A178" s="38"/>
      <c r="B178" s="38"/>
      <c r="C178" s="38"/>
      <c r="D178" s="38"/>
      <c r="E178" s="16" t="s">
        <v>115</v>
      </c>
      <c r="F178" s="13">
        <v>64</v>
      </c>
      <c r="G178" s="14">
        <v>1E-3</v>
      </c>
      <c r="H178" s="14">
        <v>1E-3</v>
      </c>
      <c r="I178" s="14">
        <v>1E-3</v>
      </c>
      <c r="J178" s="14">
        <v>1E-3</v>
      </c>
      <c r="K178" s="14">
        <v>1E-3</v>
      </c>
      <c r="L178" s="14">
        <v>1E-3</v>
      </c>
      <c r="M178" s="13">
        <f t="shared" si="115"/>
        <v>6.4000000000000001E-2</v>
      </c>
      <c r="N178" s="13">
        <f t="shared" si="116"/>
        <v>6.4000000000000001E-2</v>
      </c>
      <c r="O178" s="13">
        <f t="shared" si="117"/>
        <v>6.4000000000000001E-2</v>
      </c>
      <c r="P178" s="38"/>
      <c r="Q178" s="38"/>
      <c r="R178" s="38"/>
      <c r="S178" s="38"/>
      <c r="T178" s="38"/>
      <c r="U178" s="38"/>
      <c r="V178" s="1"/>
      <c r="W178" s="1"/>
      <c r="X178" s="1"/>
      <c r="Y178" s="1"/>
    </row>
    <row r="179" spans="1:25" ht="15.75" customHeight="1" x14ac:dyDescent="0.25">
      <c r="A179" s="39"/>
      <c r="B179" s="37">
        <v>100</v>
      </c>
      <c r="C179" s="37">
        <v>150</v>
      </c>
      <c r="D179" s="37">
        <v>150</v>
      </c>
      <c r="E179" s="16" t="s">
        <v>27</v>
      </c>
      <c r="F179" s="13">
        <v>3652</v>
      </c>
      <c r="G179" s="14">
        <v>5.0000000000000001E-3</v>
      </c>
      <c r="H179" s="14">
        <v>5.0000000000000001E-3</v>
      </c>
      <c r="I179" s="14">
        <v>5.0000000000000001E-3</v>
      </c>
      <c r="J179" s="14">
        <v>5.0000000000000001E-3</v>
      </c>
      <c r="K179" s="14">
        <v>5.0000000000000001E-3</v>
      </c>
      <c r="L179" s="14">
        <v>5.0000000000000001E-3</v>
      </c>
      <c r="M179" s="13">
        <f t="shared" si="115"/>
        <v>18.260000000000002</v>
      </c>
      <c r="N179" s="13">
        <f t="shared" si="116"/>
        <v>18.260000000000002</v>
      </c>
      <c r="O179" s="13">
        <f t="shared" si="117"/>
        <v>18.260000000000002</v>
      </c>
      <c r="P179" s="43">
        <f t="shared" ref="P179:R179" si="120">SUM(M179:M181)</f>
        <v>32.628</v>
      </c>
      <c r="Q179" s="43">
        <f t="shared" si="120"/>
        <v>39.481999999999999</v>
      </c>
      <c r="R179" s="43">
        <f t="shared" si="120"/>
        <v>39.481999999999999</v>
      </c>
      <c r="S179" s="43">
        <f t="shared" ref="S179:U179" si="121">P179+P179*80%</f>
        <v>58.730400000000003</v>
      </c>
      <c r="T179" s="43">
        <f t="shared" si="121"/>
        <v>71.067599999999999</v>
      </c>
      <c r="U179" s="43">
        <f t="shared" si="121"/>
        <v>71.067599999999999</v>
      </c>
      <c r="V179" s="1"/>
      <c r="W179" s="1"/>
      <c r="X179" s="1"/>
      <c r="Y179" s="1"/>
    </row>
    <row r="180" spans="1:25" ht="15.75" customHeight="1" x14ac:dyDescent="0.25">
      <c r="A180" s="38"/>
      <c r="B180" s="38"/>
      <c r="C180" s="38"/>
      <c r="D180" s="38"/>
      <c r="E180" s="16" t="s">
        <v>61</v>
      </c>
      <c r="F180" s="13">
        <v>298</v>
      </c>
      <c r="G180" s="15">
        <v>4.8000000000000001E-2</v>
      </c>
      <c r="H180" s="15">
        <v>7.0999999999999994E-2</v>
      </c>
      <c r="I180" s="15">
        <v>7.0999999999999994E-2</v>
      </c>
      <c r="J180" s="15">
        <v>6.2E-2</v>
      </c>
      <c r="K180" s="15">
        <v>6.2E-2</v>
      </c>
      <c r="L180" s="15">
        <v>7.0999999999999994E-2</v>
      </c>
      <c r="M180" s="13">
        <f t="shared" si="115"/>
        <v>14.304</v>
      </c>
      <c r="N180" s="13">
        <f t="shared" si="116"/>
        <v>21.157999999999998</v>
      </c>
      <c r="O180" s="13">
        <f t="shared" si="117"/>
        <v>21.157999999999998</v>
      </c>
      <c r="P180" s="38"/>
      <c r="Q180" s="38"/>
      <c r="R180" s="38"/>
      <c r="S180" s="38"/>
      <c r="T180" s="38"/>
      <c r="U180" s="38"/>
      <c r="V180" s="1"/>
      <c r="W180" s="1"/>
      <c r="X180" s="1"/>
      <c r="Y180" s="1"/>
    </row>
    <row r="181" spans="1:25" ht="15.75" customHeight="1" x14ac:dyDescent="0.25">
      <c r="A181" s="38"/>
      <c r="B181" s="38"/>
      <c r="C181" s="38"/>
      <c r="D181" s="38"/>
      <c r="E181" s="16" t="s">
        <v>134</v>
      </c>
      <c r="F181" s="13">
        <v>64</v>
      </c>
      <c r="G181" s="14">
        <v>1E-3</v>
      </c>
      <c r="H181" s="14">
        <v>1E-3</v>
      </c>
      <c r="I181" s="14">
        <v>1E-3</v>
      </c>
      <c r="J181" s="14">
        <v>1E-3</v>
      </c>
      <c r="K181" s="14">
        <v>1E-3</v>
      </c>
      <c r="L181" s="14">
        <v>1E-3</v>
      </c>
      <c r="M181" s="13">
        <f t="shared" si="115"/>
        <v>6.4000000000000001E-2</v>
      </c>
      <c r="N181" s="13">
        <f t="shared" si="116"/>
        <v>6.4000000000000001E-2</v>
      </c>
      <c r="O181" s="13">
        <f t="shared" si="117"/>
        <v>6.4000000000000001E-2</v>
      </c>
      <c r="P181" s="38"/>
      <c r="Q181" s="38"/>
      <c r="R181" s="38"/>
      <c r="S181" s="38"/>
      <c r="T181" s="38"/>
      <c r="U181" s="38"/>
      <c r="V181" s="1"/>
      <c r="W181" s="1"/>
      <c r="X181" s="1"/>
      <c r="Y181" s="1"/>
    </row>
    <row r="182" spans="1:25" ht="15.75" customHeight="1" x14ac:dyDescent="0.25">
      <c r="A182" s="17" t="s">
        <v>62</v>
      </c>
      <c r="B182" s="14">
        <v>50</v>
      </c>
      <c r="C182" s="14">
        <v>50</v>
      </c>
      <c r="D182" s="14">
        <v>50</v>
      </c>
      <c r="E182" s="17" t="s">
        <v>63</v>
      </c>
      <c r="F182" s="13">
        <v>1423</v>
      </c>
      <c r="G182" s="15">
        <v>0.05</v>
      </c>
      <c r="H182" s="15">
        <v>0.05</v>
      </c>
      <c r="I182" s="15">
        <v>0.05</v>
      </c>
      <c r="J182" s="15">
        <v>0.05</v>
      </c>
      <c r="K182" s="15">
        <v>0.05</v>
      </c>
      <c r="L182" s="15">
        <v>0.05</v>
      </c>
      <c r="M182" s="13">
        <f t="shared" si="115"/>
        <v>71.150000000000006</v>
      </c>
      <c r="N182" s="13">
        <f t="shared" si="116"/>
        <v>71.150000000000006</v>
      </c>
      <c r="O182" s="13">
        <f t="shared" si="117"/>
        <v>71.150000000000006</v>
      </c>
      <c r="P182" s="13">
        <f t="shared" ref="P182:R182" si="122">SUM(M182)</f>
        <v>71.150000000000006</v>
      </c>
      <c r="Q182" s="13">
        <f t="shared" si="122"/>
        <v>71.150000000000006</v>
      </c>
      <c r="R182" s="13">
        <f t="shared" si="122"/>
        <v>71.150000000000006</v>
      </c>
      <c r="S182" s="13">
        <f t="shared" ref="S182:U182" si="123">P182+P182*80%</f>
        <v>128.07000000000002</v>
      </c>
      <c r="T182" s="13">
        <f t="shared" si="123"/>
        <v>128.07000000000002</v>
      </c>
      <c r="U182" s="13">
        <f t="shared" si="123"/>
        <v>128.07000000000002</v>
      </c>
      <c r="V182" s="1"/>
      <c r="W182" s="1"/>
      <c r="X182" s="1"/>
      <c r="Y182" s="1"/>
    </row>
    <row r="183" spans="1:25" ht="15.75" customHeight="1" x14ac:dyDescent="0.25">
      <c r="A183" s="17" t="s">
        <v>135</v>
      </c>
      <c r="B183" s="14">
        <v>200</v>
      </c>
      <c r="C183" s="14">
        <v>200</v>
      </c>
      <c r="D183" s="14">
        <v>200</v>
      </c>
      <c r="E183" s="17" t="s">
        <v>135</v>
      </c>
      <c r="F183" s="13">
        <v>400</v>
      </c>
      <c r="G183" s="15">
        <v>0.2</v>
      </c>
      <c r="H183" s="15">
        <v>0.2</v>
      </c>
      <c r="I183" s="15">
        <v>0.2</v>
      </c>
      <c r="J183" s="15">
        <v>0.2</v>
      </c>
      <c r="K183" s="15">
        <v>0.2</v>
      </c>
      <c r="L183" s="15">
        <v>0.2</v>
      </c>
      <c r="M183" s="13">
        <f t="shared" si="115"/>
        <v>80</v>
      </c>
      <c r="N183" s="13">
        <f t="shared" si="116"/>
        <v>80</v>
      </c>
      <c r="O183" s="13">
        <f t="shared" si="117"/>
        <v>80</v>
      </c>
      <c r="P183" s="13">
        <f t="shared" ref="P183:R183" si="124">SUM(M183)</f>
        <v>80</v>
      </c>
      <c r="Q183" s="13">
        <f t="shared" si="124"/>
        <v>80</v>
      </c>
      <c r="R183" s="13">
        <f t="shared" si="124"/>
        <v>80</v>
      </c>
      <c r="S183" s="13">
        <f t="shared" ref="S183:U183" si="125">P183+P183*80%</f>
        <v>144</v>
      </c>
      <c r="T183" s="13">
        <f t="shared" si="125"/>
        <v>144</v>
      </c>
      <c r="U183" s="13">
        <f t="shared" si="125"/>
        <v>144</v>
      </c>
      <c r="V183" s="1"/>
      <c r="W183" s="1"/>
      <c r="X183" s="1"/>
      <c r="Y183" s="1"/>
    </row>
    <row r="184" spans="1:25" ht="15.75" customHeight="1" x14ac:dyDescent="0.25">
      <c r="A184" s="21" t="s">
        <v>54</v>
      </c>
      <c r="B184" s="14">
        <v>20</v>
      </c>
      <c r="C184" s="14">
        <v>35</v>
      </c>
      <c r="D184" s="14">
        <v>40</v>
      </c>
      <c r="E184" s="22" t="s">
        <v>54</v>
      </c>
      <c r="F184" s="13">
        <v>425</v>
      </c>
      <c r="G184" s="15">
        <v>0.02</v>
      </c>
      <c r="H184" s="14">
        <v>3.5000000000000003E-2</v>
      </c>
      <c r="I184" s="15">
        <v>0.04</v>
      </c>
      <c r="J184" s="15">
        <v>0.02</v>
      </c>
      <c r="K184" s="14">
        <v>3.5000000000000003E-2</v>
      </c>
      <c r="L184" s="15">
        <v>0.04</v>
      </c>
      <c r="M184" s="13">
        <f t="shared" si="115"/>
        <v>8.5</v>
      </c>
      <c r="N184" s="13">
        <f t="shared" si="116"/>
        <v>14.875000000000002</v>
      </c>
      <c r="O184" s="13">
        <f t="shared" si="117"/>
        <v>17</v>
      </c>
      <c r="P184" s="13">
        <f t="shared" ref="P184:R184" si="126">SUM(M184)</f>
        <v>8.5</v>
      </c>
      <c r="Q184" s="13">
        <f t="shared" si="126"/>
        <v>14.875000000000002</v>
      </c>
      <c r="R184" s="13">
        <f t="shared" si="126"/>
        <v>17</v>
      </c>
      <c r="S184" s="24">
        <f t="shared" ref="S184:U184" si="127">P184+P184*80%</f>
        <v>15.3</v>
      </c>
      <c r="T184" s="24">
        <f t="shared" si="127"/>
        <v>26.775000000000006</v>
      </c>
      <c r="U184" s="24">
        <f t="shared" si="127"/>
        <v>30.6</v>
      </c>
      <c r="V184" s="1"/>
      <c r="W184" s="1"/>
      <c r="X184" s="1"/>
      <c r="Y184" s="1"/>
    </row>
    <row r="185" spans="1:25" ht="15.75" customHeight="1" x14ac:dyDescent="0.25">
      <c r="A185" s="16"/>
      <c r="B185" s="16"/>
      <c r="C185" s="16"/>
      <c r="D185" s="16"/>
      <c r="E185" s="16"/>
      <c r="F185" s="13"/>
      <c r="G185" s="16"/>
      <c r="H185" s="16"/>
      <c r="I185" s="16"/>
      <c r="J185" s="16"/>
      <c r="K185" s="16"/>
      <c r="L185" s="16"/>
      <c r="M185" s="13"/>
      <c r="N185" s="13"/>
      <c r="O185" s="13"/>
      <c r="P185" s="23">
        <f t="shared" ref="P185:U185" si="128">SUM(P172:P184)</f>
        <v>670.57300000000009</v>
      </c>
      <c r="Q185" s="23">
        <f t="shared" si="128"/>
        <v>844.0089999999999</v>
      </c>
      <c r="R185" s="23">
        <f t="shared" si="128"/>
        <v>846.1339999999999</v>
      </c>
      <c r="S185" s="23">
        <f t="shared" si="128"/>
        <v>1207.0314000000001</v>
      </c>
      <c r="T185" s="23">
        <f t="shared" si="128"/>
        <v>1519.2162000000001</v>
      </c>
      <c r="U185" s="23">
        <f t="shared" si="128"/>
        <v>1523.0411999999999</v>
      </c>
      <c r="V185" s="1"/>
      <c r="W185" s="1"/>
      <c r="X185" s="1"/>
      <c r="Y185" s="1"/>
    </row>
    <row r="186" spans="1:25" ht="15.75" customHeight="1" x14ac:dyDescent="0.25">
      <c r="A186" s="50" t="s">
        <v>136</v>
      </c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1"/>
      <c r="W186" s="1"/>
      <c r="X186" s="1"/>
      <c r="Y186" s="1"/>
    </row>
    <row r="187" spans="1:25" ht="15.75" customHeight="1" x14ac:dyDescent="0.25">
      <c r="A187" s="45" t="s">
        <v>137</v>
      </c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1"/>
      <c r="W187" s="1"/>
      <c r="X187" s="1"/>
      <c r="Y187" s="1"/>
    </row>
    <row r="188" spans="1:25" ht="15.75" customHeight="1" x14ac:dyDescent="0.25">
      <c r="A188" s="39" t="s">
        <v>138</v>
      </c>
      <c r="B188" s="42">
        <v>150</v>
      </c>
      <c r="C188" s="42" t="s">
        <v>23</v>
      </c>
      <c r="D188" s="42">
        <v>200</v>
      </c>
      <c r="E188" s="12" t="s">
        <v>139</v>
      </c>
      <c r="F188" s="13">
        <v>365</v>
      </c>
      <c r="G188" s="14">
        <v>0.03</v>
      </c>
      <c r="H188" s="14">
        <v>3.5000000000000003E-2</v>
      </c>
      <c r="I188" s="15">
        <v>0.04</v>
      </c>
      <c r="J188" s="14">
        <v>0.03</v>
      </c>
      <c r="K188" s="14">
        <v>3.5000000000000003E-2</v>
      </c>
      <c r="L188" s="15">
        <v>0.04</v>
      </c>
      <c r="M188" s="13">
        <f t="shared" ref="M188:M199" si="129">G188*F188</f>
        <v>10.95</v>
      </c>
      <c r="N188" s="13">
        <f t="shared" ref="N188:N199" si="130">H188*F188</f>
        <v>12.775</v>
      </c>
      <c r="O188" s="13">
        <f t="shared" ref="O188:O199" si="131">I188*F188</f>
        <v>14.6</v>
      </c>
      <c r="P188" s="43">
        <f t="shared" ref="P188:R188" si="132">SUM(M188:M192)</f>
        <v>85.287000000000006</v>
      </c>
      <c r="Q188" s="43">
        <f t="shared" si="132"/>
        <v>94.912999999999982</v>
      </c>
      <c r="R188" s="43">
        <f t="shared" si="132"/>
        <v>104.53900000000002</v>
      </c>
      <c r="S188" s="43">
        <f t="shared" ref="S188:U188" si="133">P188+P188*80%</f>
        <v>153.51660000000001</v>
      </c>
      <c r="T188" s="43">
        <f t="shared" si="133"/>
        <v>170.84339999999997</v>
      </c>
      <c r="U188" s="43">
        <f t="shared" si="133"/>
        <v>188.17020000000002</v>
      </c>
      <c r="V188" s="1"/>
      <c r="W188" s="1"/>
      <c r="X188" s="1"/>
      <c r="Y188" s="1"/>
    </row>
    <row r="189" spans="1:25" ht="15.75" customHeight="1" x14ac:dyDescent="0.25">
      <c r="A189" s="38"/>
      <c r="B189" s="38"/>
      <c r="C189" s="38"/>
      <c r="D189" s="38"/>
      <c r="E189" s="16" t="s">
        <v>82</v>
      </c>
      <c r="F189" s="13">
        <v>468</v>
      </c>
      <c r="G189" s="14">
        <v>7.5999999999999998E-2</v>
      </c>
      <c r="H189" s="14">
        <v>8.7999999999999995E-2</v>
      </c>
      <c r="I189" s="15">
        <v>0.1</v>
      </c>
      <c r="J189" s="14">
        <v>7.5999999999999998E-2</v>
      </c>
      <c r="K189" s="14">
        <v>8.7999999999999995E-2</v>
      </c>
      <c r="L189" s="15">
        <v>0.1</v>
      </c>
      <c r="M189" s="13">
        <f t="shared" si="129"/>
        <v>35.567999999999998</v>
      </c>
      <c r="N189" s="13">
        <f t="shared" si="130"/>
        <v>41.183999999999997</v>
      </c>
      <c r="O189" s="13">
        <f t="shared" si="131"/>
        <v>46.800000000000004</v>
      </c>
      <c r="P189" s="38"/>
      <c r="Q189" s="38"/>
      <c r="R189" s="38"/>
      <c r="S189" s="38"/>
      <c r="T189" s="38"/>
      <c r="U189" s="38"/>
      <c r="V189" s="1"/>
      <c r="W189" s="1"/>
      <c r="X189" s="1"/>
      <c r="Y189" s="1"/>
    </row>
    <row r="190" spans="1:25" ht="15.75" customHeight="1" x14ac:dyDescent="0.25">
      <c r="A190" s="38"/>
      <c r="B190" s="38"/>
      <c r="C190" s="38"/>
      <c r="D190" s="38"/>
      <c r="E190" s="16" t="s">
        <v>101</v>
      </c>
      <c r="F190" s="13">
        <v>437</v>
      </c>
      <c r="G190" s="14">
        <v>5.0000000000000001E-3</v>
      </c>
      <c r="H190" s="14">
        <v>0.01</v>
      </c>
      <c r="I190" s="14">
        <v>1.4999999999999999E-2</v>
      </c>
      <c r="J190" s="14">
        <v>5.0000000000000001E-3</v>
      </c>
      <c r="K190" s="14">
        <v>0.01</v>
      </c>
      <c r="L190" s="14">
        <v>1.4999999999999999E-2</v>
      </c>
      <c r="M190" s="13">
        <f t="shared" si="129"/>
        <v>2.1850000000000001</v>
      </c>
      <c r="N190" s="13">
        <f t="shared" si="130"/>
        <v>4.37</v>
      </c>
      <c r="O190" s="13">
        <f t="shared" si="131"/>
        <v>6.5549999999999997</v>
      </c>
      <c r="P190" s="38"/>
      <c r="Q190" s="38"/>
      <c r="R190" s="38"/>
      <c r="S190" s="38"/>
      <c r="T190" s="38"/>
      <c r="U190" s="38"/>
      <c r="V190" s="1"/>
      <c r="W190" s="1"/>
      <c r="X190" s="1"/>
      <c r="Y190" s="1"/>
    </row>
    <row r="191" spans="1:25" ht="15.75" customHeight="1" x14ac:dyDescent="0.25">
      <c r="A191" s="38"/>
      <c r="B191" s="38"/>
      <c r="C191" s="38"/>
      <c r="D191" s="38"/>
      <c r="E191" s="16" t="s">
        <v>27</v>
      </c>
      <c r="F191" s="13">
        <v>3652</v>
      </c>
      <c r="G191" s="14">
        <v>0.01</v>
      </c>
      <c r="H191" s="14">
        <v>0.01</v>
      </c>
      <c r="I191" s="14">
        <v>0.01</v>
      </c>
      <c r="J191" s="14">
        <v>0.01</v>
      </c>
      <c r="K191" s="14">
        <v>0.01</v>
      </c>
      <c r="L191" s="14">
        <v>0.01</v>
      </c>
      <c r="M191" s="13">
        <f t="shared" si="129"/>
        <v>36.520000000000003</v>
      </c>
      <c r="N191" s="13">
        <f t="shared" si="130"/>
        <v>36.520000000000003</v>
      </c>
      <c r="O191" s="13">
        <f t="shared" si="131"/>
        <v>36.520000000000003</v>
      </c>
      <c r="P191" s="38"/>
      <c r="Q191" s="38"/>
      <c r="R191" s="38"/>
      <c r="S191" s="38"/>
      <c r="T191" s="38"/>
      <c r="U191" s="38"/>
      <c r="V191" s="1"/>
      <c r="W191" s="1"/>
      <c r="X191" s="1"/>
      <c r="Y191" s="1"/>
    </row>
    <row r="192" spans="1:25" ht="15.75" customHeight="1" x14ac:dyDescent="0.25">
      <c r="A192" s="38"/>
      <c r="B192" s="38"/>
      <c r="C192" s="38"/>
      <c r="D192" s="38"/>
      <c r="E192" s="16" t="s">
        <v>134</v>
      </c>
      <c r="F192" s="13">
        <v>64</v>
      </c>
      <c r="G192" s="14">
        <v>1E-3</v>
      </c>
      <c r="H192" s="14">
        <v>1E-3</v>
      </c>
      <c r="I192" s="15">
        <v>1E-3</v>
      </c>
      <c r="J192" s="15">
        <v>1E-3</v>
      </c>
      <c r="K192" s="15">
        <v>1E-3</v>
      </c>
      <c r="L192" s="15">
        <v>1E-3</v>
      </c>
      <c r="M192" s="13">
        <f t="shared" si="129"/>
        <v>6.4000000000000001E-2</v>
      </c>
      <c r="N192" s="13">
        <f t="shared" si="130"/>
        <v>6.4000000000000001E-2</v>
      </c>
      <c r="O192" s="13">
        <f t="shared" si="131"/>
        <v>6.4000000000000001E-2</v>
      </c>
      <c r="P192" s="38"/>
      <c r="Q192" s="38"/>
      <c r="R192" s="38"/>
      <c r="S192" s="38"/>
      <c r="T192" s="38"/>
      <c r="U192" s="38"/>
      <c r="V192" s="1"/>
      <c r="W192" s="1"/>
      <c r="X192" s="1"/>
      <c r="Y192" s="1"/>
    </row>
    <row r="193" spans="1:25" ht="15.75" customHeight="1" x14ac:dyDescent="0.25">
      <c r="A193" s="39" t="s">
        <v>103</v>
      </c>
      <c r="B193" s="42" t="s">
        <v>30</v>
      </c>
      <c r="C193" s="42" t="s">
        <v>31</v>
      </c>
      <c r="D193" s="42" t="s">
        <v>32</v>
      </c>
      <c r="E193" s="16" t="s">
        <v>27</v>
      </c>
      <c r="F193" s="13">
        <v>3652</v>
      </c>
      <c r="G193" s="14">
        <v>0.01</v>
      </c>
      <c r="H193" s="14">
        <v>0.01</v>
      </c>
      <c r="I193" s="14">
        <v>0.01</v>
      </c>
      <c r="J193" s="14">
        <v>0.01</v>
      </c>
      <c r="K193" s="14">
        <v>0.01</v>
      </c>
      <c r="L193" s="14">
        <v>0.01</v>
      </c>
      <c r="M193" s="13">
        <f t="shared" si="129"/>
        <v>36.520000000000003</v>
      </c>
      <c r="N193" s="13">
        <f t="shared" si="130"/>
        <v>36.520000000000003</v>
      </c>
      <c r="O193" s="13">
        <f t="shared" si="131"/>
        <v>36.520000000000003</v>
      </c>
      <c r="P193" s="43">
        <f t="shared" ref="P193:R193" si="134">SUM(M193:M195)</f>
        <v>73.09</v>
      </c>
      <c r="Q193" s="43">
        <f t="shared" si="134"/>
        <v>77.34</v>
      </c>
      <c r="R193" s="43">
        <f t="shared" si="134"/>
        <v>79.465000000000003</v>
      </c>
      <c r="S193" s="43">
        <f t="shared" ref="S193:U193" si="135">P193+P193*80%</f>
        <v>131.56200000000001</v>
      </c>
      <c r="T193" s="43">
        <f t="shared" si="135"/>
        <v>139.21200000000002</v>
      </c>
      <c r="U193" s="43">
        <f t="shared" si="135"/>
        <v>143.03700000000001</v>
      </c>
      <c r="V193" s="1"/>
      <c r="W193" s="1"/>
      <c r="X193" s="1"/>
      <c r="Y193" s="1"/>
    </row>
    <row r="194" spans="1:25" ht="15.75" customHeight="1" x14ac:dyDescent="0.25">
      <c r="A194" s="38"/>
      <c r="B194" s="38"/>
      <c r="C194" s="38"/>
      <c r="D194" s="38"/>
      <c r="E194" s="16" t="s">
        <v>33</v>
      </c>
      <c r="F194" s="13">
        <v>5189</v>
      </c>
      <c r="G194" s="14">
        <v>5.0000000000000001E-3</v>
      </c>
      <c r="H194" s="14">
        <v>5.0000000000000001E-3</v>
      </c>
      <c r="I194" s="14">
        <v>5.0000000000000001E-3</v>
      </c>
      <c r="J194" s="14">
        <v>5.0000000000000001E-3</v>
      </c>
      <c r="K194" s="14">
        <v>5.0000000000000001E-3</v>
      </c>
      <c r="L194" s="14">
        <v>5.0000000000000001E-3</v>
      </c>
      <c r="M194" s="13">
        <f t="shared" si="129"/>
        <v>25.945</v>
      </c>
      <c r="N194" s="13">
        <f t="shared" si="130"/>
        <v>25.945</v>
      </c>
      <c r="O194" s="13">
        <f t="shared" si="131"/>
        <v>25.945</v>
      </c>
      <c r="P194" s="38"/>
      <c r="Q194" s="38"/>
      <c r="R194" s="38"/>
      <c r="S194" s="38"/>
      <c r="T194" s="38"/>
      <c r="U194" s="38"/>
      <c r="V194" s="1"/>
      <c r="W194" s="1"/>
      <c r="X194" s="1"/>
      <c r="Y194" s="1"/>
    </row>
    <row r="195" spans="1:25" ht="15.75" customHeight="1" x14ac:dyDescent="0.25">
      <c r="A195" s="38"/>
      <c r="B195" s="38"/>
      <c r="C195" s="38"/>
      <c r="D195" s="38"/>
      <c r="E195" s="16" t="s">
        <v>34</v>
      </c>
      <c r="F195" s="13">
        <v>425</v>
      </c>
      <c r="G195" s="15">
        <v>2.5000000000000001E-2</v>
      </c>
      <c r="H195" s="15">
        <v>3.5000000000000003E-2</v>
      </c>
      <c r="I195" s="15">
        <v>0.04</v>
      </c>
      <c r="J195" s="15">
        <v>2.5000000000000001E-2</v>
      </c>
      <c r="K195" s="15">
        <v>3.5000000000000003E-2</v>
      </c>
      <c r="L195" s="15">
        <v>0.04</v>
      </c>
      <c r="M195" s="13">
        <f t="shared" si="129"/>
        <v>10.625</v>
      </c>
      <c r="N195" s="13">
        <f t="shared" si="130"/>
        <v>14.875000000000002</v>
      </c>
      <c r="O195" s="13">
        <f t="shared" si="131"/>
        <v>17</v>
      </c>
      <c r="P195" s="38"/>
      <c r="Q195" s="38"/>
      <c r="R195" s="38"/>
      <c r="S195" s="38"/>
      <c r="T195" s="38"/>
      <c r="U195" s="38"/>
      <c r="V195" s="1"/>
      <c r="W195" s="1"/>
      <c r="X195" s="1"/>
      <c r="Y195" s="1"/>
    </row>
    <row r="196" spans="1:25" ht="15.75" customHeight="1" x14ac:dyDescent="0.25">
      <c r="A196" s="17" t="s">
        <v>40</v>
      </c>
      <c r="B196" s="14">
        <v>100</v>
      </c>
      <c r="C196" s="14">
        <v>100</v>
      </c>
      <c r="D196" s="14">
        <v>100</v>
      </c>
      <c r="E196" s="16" t="s">
        <v>40</v>
      </c>
      <c r="F196" s="13">
        <v>3000</v>
      </c>
      <c r="G196" s="15">
        <v>5.0000000000000001E-3</v>
      </c>
      <c r="H196" s="15">
        <v>5.0000000000000001E-3</v>
      </c>
      <c r="I196" s="15">
        <v>5.0000000000000001E-3</v>
      </c>
      <c r="J196" s="15">
        <v>5.0000000000000001E-3</v>
      </c>
      <c r="K196" s="15">
        <v>5.0000000000000001E-3</v>
      </c>
      <c r="L196" s="15">
        <v>5.0000000000000001E-3</v>
      </c>
      <c r="M196" s="13">
        <f t="shared" si="129"/>
        <v>15</v>
      </c>
      <c r="N196" s="13">
        <f t="shared" si="130"/>
        <v>15</v>
      </c>
      <c r="O196" s="13">
        <f t="shared" si="131"/>
        <v>15</v>
      </c>
      <c r="P196" s="13">
        <f t="shared" ref="P196:R196" si="136">M196</f>
        <v>15</v>
      </c>
      <c r="Q196" s="13">
        <f t="shared" si="136"/>
        <v>15</v>
      </c>
      <c r="R196" s="13">
        <f t="shared" si="136"/>
        <v>15</v>
      </c>
      <c r="S196" s="13">
        <f t="shared" ref="S196:U196" si="137">P196+P196*80%</f>
        <v>27</v>
      </c>
      <c r="T196" s="13">
        <f t="shared" si="137"/>
        <v>27</v>
      </c>
      <c r="U196" s="13">
        <f t="shared" si="137"/>
        <v>27</v>
      </c>
      <c r="V196" s="1"/>
      <c r="W196" s="1"/>
      <c r="X196" s="1"/>
      <c r="Y196" s="1"/>
    </row>
    <row r="197" spans="1:25" ht="15.75" customHeight="1" x14ac:dyDescent="0.25">
      <c r="A197" s="39" t="s">
        <v>140</v>
      </c>
      <c r="B197" s="37" t="s">
        <v>37</v>
      </c>
      <c r="C197" s="37" t="s">
        <v>37</v>
      </c>
      <c r="D197" s="37" t="s">
        <v>37</v>
      </c>
      <c r="E197" s="18" t="s">
        <v>38</v>
      </c>
      <c r="F197" s="13">
        <v>4822</v>
      </c>
      <c r="G197" s="14">
        <v>1E-3</v>
      </c>
      <c r="H197" s="14">
        <v>1E-3</v>
      </c>
      <c r="I197" s="14">
        <v>1E-3</v>
      </c>
      <c r="J197" s="14">
        <v>1E-3</v>
      </c>
      <c r="K197" s="14">
        <v>1E-3</v>
      </c>
      <c r="L197" s="14">
        <v>1E-3</v>
      </c>
      <c r="M197" s="13">
        <f t="shared" si="129"/>
        <v>4.8220000000000001</v>
      </c>
      <c r="N197" s="13">
        <f t="shared" si="130"/>
        <v>4.8220000000000001</v>
      </c>
      <c r="O197" s="13">
        <f t="shared" si="131"/>
        <v>4.8220000000000001</v>
      </c>
      <c r="P197" s="43">
        <f t="shared" ref="P197:R197" si="138">SUM(M197:M199)</f>
        <v>16.835000000000001</v>
      </c>
      <c r="Q197" s="43">
        <f t="shared" si="138"/>
        <v>16.835000000000001</v>
      </c>
      <c r="R197" s="43">
        <f t="shared" si="138"/>
        <v>16.835000000000001</v>
      </c>
      <c r="S197" s="43">
        <f t="shared" ref="S197:U197" si="139">P197+P197*80%</f>
        <v>30.303000000000004</v>
      </c>
      <c r="T197" s="43">
        <f t="shared" si="139"/>
        <v>30.303000000000004</v>
      </c>
      <c r="U197" s="43">
        <f t="shared" si="139"/>
        <v>30.303000000000004</v>
      </c>
      <c r="V197" s="1"/>
      <c r="W197" s="1"/>
      <c r="X197" s="1"/>
      <c r="Y197" s="1"/>
    </row>
    <row r="198" spans="1:25" ht="15.75" customHeight="1" x14ac:dyDescent="0.25">
      <c r="A198" s="38"/>
      <c r="B198" s="38"/>
      <c r="C198" s="38"/>
      <c r="D198" s="38"/>
      <c r="E198" s="18" t="s">
        <v>141</v>
      </c>
      <c r="F198" s="13">
        <v>468</v>
      </c>
      <c r="G198" s="14">
        <v>2.1000000000000001E-2</v>
      </c>
      <c r="H198" s="14">
        <v>2.1000000000000001E-2</v>
      </c>
      <c r="I198" s="14">
        <v>2.1000000000000001E-2</v>
      </c>
      <c r="J198" s="14">
        <v>0.02</v>
      </c>
      <c r="K198" s="14">
        <v>0.02</v>
      </c>
      <c r="L198" s="14">
        <v>0.02</v>
      </c>
      <c r="M198" s="13">
        <f t="shared" si="129"/>
        <v>9.8280000000000012</v>
      </c>
      <c r="N198" s="13">
        <f t="shared" si="130"/>
        <v>9.8280000000000012</v>
      </c>
      <c r="O198" s="13">
        <f t="shared" si="131"/>
        <v>9.8280000000000012</v>
      </c>
      <c r="P198" s="38"/>
      <c r="Q198" s="38"/>
      <c r="R198" s="38"/>
      <c r="S198" s="38"/>
      <c r="T198" s="38"/>
      <c r="U198" s="38"/>
      <c r="V198" s="1"/>
      <c r="W198" s="1"/>
      <c r="X198" s="1"/>
      <c r="Y198" s="1"/>
    </row>
    <row r="199" spans="1:25" ht="15.75" customHeight="1" x14ac:dyDescent="0.25">
      <c r="A199" s="38"/>
      <c r="B199" s="38"/>
      <c r="C199" s="38"/>
      <c r="D199" s="38"/>
      <c r="E199" s="16" t="s">
        <v>101</v>
      </c>
      <c r="F199" s="13">
        <v>437</v>
      </c>
      <c r="G199" s="15">
        <v>5.0000000000000001E-3</v>
      </c>
      <c r="H199" s="15">
        <v>5.0000000000000001E-3</v>
      </c>
      <c r="I199" s="15">
        <v>5.0000000000000001E-3</v>
      </c>
      <c r="J199" s="15">
        <v>5.0000000000000001E-3</v>
      </c>
      <c r="K199" s="15">
        <v>5.0000000000000001E-3</v>
      </c>
      <c r="L199" s="15">
        <v>5.0000000000000001E-3</v>
      </c>
      <c r="M199" s="13">
        <f t="shared" si="129"/>
        <v>2.1850000000000001</v>
      </c>
      <c r="N199" s="13">
        <f t="shared" si="130"/>
        <v>2.1850000000000001</v>
      </c>
      <c r="O199" s="13">
        <f t="shared" si="131"/>
        <v>2.1850000000000001</v>
      </c>
      <c r="P199" s="38"/>
      <c r="Q199" s="38"/>
      <c r="R199" s="38"/>
      <c r="S199" s="38"/>
      <c r="T199" s="38"/>
      <c r="U199" s="38"/>
      <c r="V199" s="1"/>
      <c r="W199" s="1"/>
      <c r="X199" s="1"/>
      <c r="Y199" s="1"/>
    </row>
    <row r="200" spans="1:25" ht="15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9">
        <f t="shared" ref="P200:U200" si="140">SUM(P188:P199)</f>
        <v>190.21200000000002</v>
      </c>
      <c r="Q200" s="19">
        <f t="shared" si="140"/>
        <v>204.08799999999999</v>
      </c>
      <c r="R200" s="19">
        <f t="shared" si="140"/>
        <v>215.83900000000003</v>
      </c>
      <c r="S200" s="19">
        <f t="shared" si="140"/>
        <v>342.38160000000005</v>
      </c>
      <c r="T200" s="19">
        <f t="shared" si="140"/>
        <v>367.35839999999996</v>
      </c>
      <c r="U200" s="19">
        <f t="shared" si="140"/>
        <v>388.51020000000005</v>
      </c>
      <c r="V200" s="1"/>
      <c r="W200" s="1"/>
      <c r="X200" s="1"/>
      <c r="Y200" s="1"/>
    </row>
    <row r="201" spans="1:25" ht="15.75" customHeight="1" x14ac:dyDescent="0.25">
      <c r="A201" s="40" t="s">
        <v>41</v>
      </c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1"/>
      <c r="W201" s="1"/>
      <c r="X201" s="1"/>
      <c r="Y201" s="1"/>
    </row>
    <row r="202" spans="1:25" ht="15.75" customHeight="1" x14ac:dyDescent="0.25">
      <c r="A202" s="39" t="s">
        <v>42</v>
      </c>
      <c r="B202" s="37">
        <v>60</v>
      </c>
      <c r="C202" s="37">
        <v>100</v>
      </c>
      <c r="D202" s="37">
        <v>100</v>
      </c>
      <c r="E202" s="16" t="s">
        <v>43</v>
      </c>
      <c r="F202" s="13">
        <v>280</v>
      </c>
      <c r="G202" s="15">
        <v>6.6000000000000003E-2</v>
      </c>
      <c r="H202" s="13">
        <v>0.12</v>
      </c>
      <c r="I202" s="13">
        <v>0.12</v>
      </c>
      <c r="J202" s="15">
        <v>0.05</v>
      </c>
      <c r="K202" s="15">
        <v>0.09</v>
      </c>
      <c r="L202" s="15">
        <v>0.09</v>
      </c>
      <c r="M202" s="13">
        <f t="shared" ref="M202:M214" si="141">G202*F202</f>
        <v>18.48</v>
      </c>
      <c r="N202" s="13">
        <f t="shared" ref="N202:N214" si="142">H202*F202</f>
        <v>33.6</v>
      </c>
      <c r="O202" s="13">
        <f t="shared" ref="O202:O214" si="143">I202*F202</f>
        <v>33.6</v>
      </c>
      <c r="P202" s="43">
        <f t="shared" ref="P202:R202" si="144">SUM(M202:M203)</f>
        <v>39.480000000000004</v>
      </c>
      <c r="Q202" s="43">
        <f t="shared" si="144"/>
        <v>68.599999999999994</v>
      </c>
      <c r="R202" s="43">
        <f t="shared" si="144"/>
        <v>68.599999999999994</v>
      </c>
      <c r="S202" s="43">
        <f t="shared" ref="S202:U202" si="145">P202+P202*80%</f>
        <v>71.064000000000007</v>
      </c>
      <c r="T202" s="43">
        <f t="shared" si="145"/>
        <v>123.47999999999999</v>
      </c>
      <c r="U202" s="43">
        <f t="shared" si="145"/>
        <v>123.47999999999999</v>
      </c>
      <c r="V202" s="1"/>
      <c r="W202" s="1"/>
      <c r="X202" s="1"/>
      <c r="Y202" s="1"/>
    </row>
    <row r="203" spans="1:25" ht="15.75" customHeight="1" x14ac:dyDescent="0.25">
      <c r="A203" s="38"/>
      <c r="B203" s="38"/>
      <c r="C203" s="38"/>
      <c r="D203" s="38"/>
      <c r="E203" s="16" t="s">
        <v>44</v>
      </c>
      <c r="F203" s="13">
        <v>3500</v>
      </c>
      <c r="G203" s="14">
        <v>6.0000000000000001E-3</v>
      </c>
      <c r="H203" s="14">
        <v>0.01</v>
      </c>
      <c r="I203" s="14">
        <v>0.01</v>
      </c>
      <c r="J203" s="14">
        <v>0.05</v>
      </c>
      <c r="K203" s="14">
        <v>0.09</v>
      </c>
      <c r="L203" s="14">
        <v>0.09</v>
      </c>
      <c r="M203" s="13">
        <f t="shared" si="141"/>
        <v>21</v>
      </c>
      <c r="N203" s="13">
        <f t="shared" si="142"/>
        <v>35</v>
      </c>
      <c r="O203" s="13">
        <f t="shared" si="143"/>
        <v>35</v>
      </c>
      <c r="P203" s="38"/>
      <c r="Q203" s="38"/>
      <c r="R203" s="38"/>
      <c r="S203" s="38"/>
      <c r="T203" s="38"/>
      <c r="U203" s="38"/>
      <c r="V203" s="1"/>
      <c r="W203" s="1"/>
      <c r="X203" s="1"/>
      <c r="Y203" s="1"/>
    </row>
    <row r="204" spans="1:25" ht="15.75" customHeight="1" x14ac:dyDescent="0.25">
      <c r="A204" s="38"/>
      <c r="B204" s="38"/>
      <c r="C204" s="38"/>
      <c r="D204" s="38"/>
      <c r="E204" s="16" t="s">
        <v>45</v>
      </c>
      <c r="F204" s="13">
        <v>653</v>
      </c>
      <c r="G204" s="14">
        <v>3.0000000000000001E-3</v>
      </c>
      <c r="H204" s="14">
        <v>4.0000000000000001E-3</v>
      </c>
      <c r="I204" s="14">
        <v>5.0000000000000001E-3</v>
      </c>
      <c r="J204" s="14">
        <v>3.0000000000000001E-3</v>
      </c>
      <c r="K204" s="14">
        <v>4.0000000000000001E-3</v>
      </c>
      <c r="L204" s="14">
        <v>5.0000000000000001E-3</v>
      </c>
      <c r="M204" s="13">
        <f t="shared" si="141"/>
        <v>1.9590000000000001</v>
      </c>
      <c r="N204" s="13">
        <f t="shared" si="142"/>
        <v>2.6120000000000001</v>
      </c>
      <c r="O204" s="13">
        <f t="shared" si="143"/>
        <v>3.2650000000000001</v>
      </c>
      <c r="P204" s="38"/>
      <c r="Q204" s="38"/>
      <c r="R204" s="38"/>
      <c r="S204" s="38"/>
      <c r="T204" s="38"/>
      <c r="U204" s="38"/>
      <c r="V204" s="1"/>
      <c r="W204" s="1"/>
      <c r="X204" s="1"/>
      <c r="Y204" s="1"/>
    </row>
    <row r="205" spans="1:25" ht="15.75" customHeight="1" x14ac:dyDescent="0.25">
      <c r="A205" s="39" t="s">
        <v>142</v>
      </c>
      <c r="B205" s="37">
        <v>200</v>
      </c>
      <c r="C205" s="37">
        <v>200</v>
      </c>
      <c r="D205" s="37">
        <v>200</v>
      </c>
      <c r="E205" s="20" t="s">
        <v>143</v>
      </c>
      <c r="F205" s="13">
        <v>1426</v>
      </c>
      <c r="G205" s="15">
        <v>0.16</v>
      </c>
      <c r="H205" s="15">
        <v>0.16</v>
      </c>
      <c r="I205" s="15">
        <v>0.16</v>
      </c>
      <c r="J205" s="15">
        <v>0.109</v>
      </c>
      <c r="K205" s="15">
        <v>0.109</v>
      </c>
      <c r="L205" s="15">
        <v>0.109</v>
      </c>
      <c r="M205" s="13">
        <f t="shared" si="141"/>
        <v>228.16</v>
      </c>
      <c r="N205" s="13">
        <f t="shared" si="142"/>
        <v>228.16</v>
      </c>
      <c r="O205" s="13">
        <f t="shared" si="143"/>
        <v>228.16</v>
      </c>
      <c r="P205" s="43">
        <f t="shared" ref="P205:R205" si="146">SUM(M205:M210)</f>
        <v>269.971</v>
      </c>
      <c r="Q205" s="43">
        <f t="shared" si="146"/>
        <v>269.971</v>
      </c>
      <c r="R205" s="43">
        <f t="shared" si="146"/>
        <v>269.971</v>
      </c>
      <c r="S205" s="43">
        <f t="shared" ref="S205:U205" si="147">P205+P205*80%</f>
        <v>485.94780000000003</v>
      </c>
      <c r="T205" s="43">
        <f t="shared" si="147"/>
        <v>485.94780000000003</v>
      </c>
      <c r="U205" s="43">
        <f t="shared" si="147"/>
        <v>485.94780000000003</v>
      </c>
      <c r="V205" s="1"/>
      <c r="W205" s="1"/>
      <c r="X205" s="1"/>
      <c r="Y205" s="1"/>
    </row>
    <row r="206" spans="1:25" ht="15.75" customHeight="1" x14ac:dyDescent="0.25">
      <c r="A206" s="38"/>
      <c r="B206" s="38"/>
      <c r="C206" s="38"/>
      <c r="D206" s="38"/>
      <c r="E206" s="16" t="s">
        <v>45</v>
      </c>
      <c r="F206" s="13">
        <v>653</v>
      </c>
      <c r="G206" s="14">
        <v>4.2999999999999997E-2</v>
      </c>
      <c r="H206" s="14">
        <v>4.2999999999999997E-2</v>
      </c>
      <c r="I206" s="14">
        <v>4.2999999999999997E-2</v>
      </c>
      <c r="J206" s="15">
        <v>4.2999999999999997E-2</v>
      </c>
      <c r="K206" s="15">
        <v>4.2999999999999997E-2</v>
      </c>
      <c r="L206" s="15">
        <v>4.2999999999999997E-2</v>
      </c>
      <c r="M206" s="13">
        <f t="shared" si="141"/>
        <v>28.078999999999997</v>
      </c>
      <c r="N206" s="13">
        <f t="shared" si="142"/>
        <v>28.078999999999997</v>
      </c>
      <c r="O206" s="13">
        <f t="shared" si="143"/>
        <v>28.078999999999997</v>
      </c>
      <c r="P206" s="38"/>
      <c r="Q206" s="38"/>
      <c r="R206" s="38"/>
      <c r="S206" s="38"/>
      <c r="T206" s="38"/>
      <c r="U206" s="38"/>
      <c r="V206" s="1"/>
      <c r="W206" s="1"/>
      <c r="X206" s="1"/>
      <c r="Y206" s="1"/>
    </row>
    <row r="207" spans="1:25" ht="15.75" customHeight="1" x14ac:dyDescent="0.25">
      <c r="A207" s="38"/>
      <c r="B207" s="38"/>
      <c r="C207" s="38"/>
      <c r="D207" s="38"/>
      <c r="E207" s="16" t="s">
        <v>100</v>
      </c>
      <c r="F207" s="13">
        <v>607</v>
      </c>
      <c r="G207" s="32">
        <v>1.2999999999999999E-2</v>
      </c>
      <c r="H207" s="32">
        <v>1.2999999999999999E-2</v>
      </c>
      <c r="I207" s="32">
        <v>1.2999999999999999E-2</v>
      </c>
      <c r="J207" s="15">
        <v>1.2999999999999999E-2</v>
      </c>
      <c r="K207" s="15">
        <v>1.2999999999999999E-2</v>
      </c>
      <c r="L207" s="15">
        <v>1.2999999999999999E-2</v>
      </c>
      <c r="M207" s="13">
        <f t="shared" si="141"/>
        <v>7.891</v>
      </c>
      <c r="N207" s="13">
        <f t="shared" si="142"/>
        <v>7.891</v>
      </c>
      <c r="O207" s="13">
        <f t="shared" si="143"/>
        <v>7.891</v>
      </c>
      <c r="P207" s="38"/>
      <c r="Q207" s="38"/>
      <c r="R207" s="38"/>
      <c r="S207" s="38"/>
      <c r="T207" s="38"/>
      <c r="U207" s="38"/>
      <c r="V207" s="1"/>
      <c r="W207" s="1"/>
      <c r="X207" s="1"/>
      <c r="Y207" s="1"/>
    </row>
    <row r="208" spans="1:25" ht="15.75" customHeight="1" x14ac:dyDescent="0.25">
      <c r="A208" s="38"/>
      <c r="B208" s="38"/>
      <c r="C208" s="38"/>
      <c r="D208" s="38"/>
      <c r="E208" s="16" t="s">
        <v>49</v>
      </c>
      <c r="F208" s="13">
        <v>240</v>
      </c>
      <c r="G208" s="32">
        <v>1.6E-2</v>
      </c>
      <c r="H208" s="32">
        <v>1.6E-2</v>
      </c>
      <c r="I208" s="32">
        <v>1.6E-2</v>
      </c>
      <c r="J208" s="15">
        <v>1.2999999999999999E-2</v>
      </c>
      <c r="K208" s="15">
        <v>1.2999999999999999E-2</v>
      </c>
      <c r="L208" s="15">
        <v>1.2999999999999999E-2</v>
      </c>
      <c r="M208" s="13">
        <f t="shared" si="141"/>
        <v>3.84</v>
      </c>
      <c r="N208" s="13">
        <f t="shared" si="142"/>
        <v>3.84</v>
      </c>
      <c r="O208" s="13">
        <f t="shared" si="143"/>
        <v>3.84</v>
      </c>
      <c r="P208" s="38"/>
      <c r="Q208" s="38"/>
      <c r="R208" s="38"/>
      <c r="S208" s="38"/>
      <c r="T208" s="38"/>
      <c r="U208" s="38"/>
      <c r="V208" s="1"/>
      <c r="W208" s="1"/>
      <c r="X208" s="1"/>
      <c r="Y208" s="1"/>
    </row>
    <row r="209" spans="1:25" ht="15.75" customHeight="1" x14ac:dyDescent="0.25">
      <c r="A209" s="38"/>
      <c r="B209" s="38"/>
      <c r="C209" s="38"/>
      <c r="D209" s="38"/>
      <c r="E209" s="16" t="s">
        <v>58</v>
      </c>
      <c r="F209" s="13">
        <v>149</v>
      </c>
      <c r="G209" s="32">
        <v>1.2999999999999999E-2</v>
      </c>
      <c r="H209" s="32">
        <v>1.2999999999999999E-2</v>
      </c>
      <c r="I209" s="32">
        <v>1.2999999999999999E-2</v>
      </c>
      <c r="J209" s="15">
        <v>0.01</v>
      </c>
      <c r="K209" s="15">
        <v>0.01</v>
      </c>
      <c r="L209" s="15">
        <v>0.01</v>
      </c>
      <c r="M209" s="13">
        <f t="shared" si="141"/>
        <v>1.9369999999999998</v>
      </c>
      <c r="N209" s="13">
        <f t="shared" si="142"/>
        <v>1.9369999999999998</v>
      </c>
      <c r="O209" s="13">
        <f t="shared" si="143"/>
        <v>1.9369999999999998</v>
      </c>
      <c r="P209" s="38"/>
      <c r="Q209" s="38"/>
      <c r="R209" s="38"/>
      <c r="S209" s="38"/>
      <c r="T209" s="38"/>
      <c r="U209" s="38"/>
      <c r="V209" s="1"/>
      <c r="W209" s="1"/>
      <c r="X209" s="1"/>
      <c r="Y209" s="1"/>
    </row>
    <row r="210" spans="1:25" ht="15.75" customHeight="1" x14ac:dyDescent="0.25">
      <c r="A210" s="38"/>
      <c r="B210" s="38"/>
      <c r="C210" s="38"/>
      <c r="D210" s="38"/>
      <c r="E210" s="16" t="s">
        <v>115</v>
      </c>
      <c r="F210" s="13">
        <v>64</v>
      </c>
      <c r="G210" s="14">
        <v>1E-3</v>
      </c>
      <c r="H210" s="14">
        <v>1E-3</v>
      </c>
      <c r="I210" s="14">
        <v>1E-3</v>
      </c>
      <c r="J210" s="14">
        <v>1E-3</v>
      </c>
      <c r="K210" s="14">
        <v>1E-3</v>
      </c>
      <c r="L210" s="14">
        <v>1E-3</v>
      </c>
      <c r="M210" s="13">
        <f t="shared" si="141"/>
        <v>6.4000000000000001E-2</v>
      </c>
      <c r="N210" s="13">
        <f t="shared" si="142"/>
        <v>6.4000000000000001E-2</v>
      </c>
      <c r="O210" s="13">
        <f t="shared" si="143"/>
        <v>6.4000000000000001E-2</v>
      </c>
      <c r="P210" s="38"/>
      <c r="Q210" s="38"/>
      <c r="R210" s="38"/>
      <c r="S210" s="38"/>
      <c r="T210" s="38"/>
      <c r="U210" s="38"/>
      <c r="V210" s="1"/>
      <c r="W210" s="1"/>
      <c r="X210" s="1"/>
      <c r="Y210" s="1"/>
    </row>
    <row r="211" spans="1:25" ht="15.75" customHeight="1" x14ac:dyDescent="0.25">
      <c r="A211" s="39" t="s">
        <v>110</v>
      </c>
      <c r="B211" s="37">
        <v>200</v>
      </c>
      <c r="C211" s="37">
        <v>200</v>
      </c>
      <c r="D211" s="37">
        <v>200</v>
      </c>
      <c r="E211" s="20" t="s">
        <v>144</v>
      </c>
      <c r="F211" s="13">
        <v>1500</v>
      </c>
      <c r="G211" s="14">
        <v>3.0000000000000001E-3</v>
      </c>
      <c r="H211" s="14">
        <v>3.0000000000000001E-3</v>
      </c>
      <c r="I211" s="14">
        <v>3.0000000000000001E-3</v>
      </c>
      <c r="J211" s="14">
        <v>3.0000000000000001E-3</v>
      </c>
      <c r="K211" s="14">
        <v>3.0000000000000001E-3</v>
      </c>
      <c r="L211" s="14">
        <v>3.0000000000000001E-3</v>
      </c>
      <c r="M211" s="13">
        <f t="shared" si="141"/>
        <v>4.5</v>
      </c>
      <c r="N211" s="13">
        <f t="shared" si="142"/>
        <v>4.5</v>
      </c>
      <c r="O211" s="13">
        <f t="shared" si="143"/>
        <v>4.5</v>
      </c>
      <c r="P211" s="43">
        <f t="shared" ref="P211:R211" si="148">SUM(M211:M213)</f>
        <v>46.870000000000005</v>
      </c>
      <c r="Q211" s="43">
        <f t="shared" si="148"/>
        <v>46.870000000000005</v>
      </c>
      <c r="R211" s="43">
        <f t="shared" si="148"/>
        <v>46.870000000000005</v>
      </c>
      <c r="S211" s="43">
        <f t="shared" ref="S211:U211" si="149">P211+P211*80%</f>
        <v>84.366000000000014</v>
      </c>
      <c r="T211" s="43">
        <f t="shared" si="149"/>
        <v>84.366000000000014</v>
      </c>
      <c r="U211" s="43">
        <f t="shared" si="149"/>
        <v>84.366000000000014</v>
      </c>
      <c r="V211" s="1"/>
      <c r="W211" s="1"/>
      <c r="X211" s="1"/>
      <c r="Y211" s="1"/>
    </row>
    <row r="212" spans="1:25" ht="15.75" customHeight="1" x14ac:dyDescent="0.25">
      <c r="A212" s="38"/>
      <c r="B212" s="38"/>
      <c r="C212" s="38"/>
      <c r="D212" s="38"/>
      <c r="E212" s="16" t="s">
        <v>101</v>
      </c>
      <c r="F212" s="13">
        <v>437</v>
      </c>
      <c r="G212" s="15">
        <v>0.01</v>
      </c>
      <c r="H212" s="15">
        <v>0.01</v>
      </c>
      <c r="I212" s="15">
        <v>0.01</v>
      </c>
      <c r="J212" s="15">
        <v>0.01</v>
      </c>
      <c r="K212" s="15">
        <v>0.01</v>
      </c>
      <c r="L212" s="15">
        <v>0.01</v>
      </c>
      <c r="M212" s="13">
        <f t="shared" si="141"/>
        <v>4.37</v>
      </c>
      <c r="N212" s="13">
        <f t="shared" si="142"/>
        <v>4.37</v>
      </c>
      <c r="O212" s="13">
        <f t="shared" si="143"/>
        <v>4.37</v>
      </c>
      <c r="P212" s="38"/>
      <c r="Q212" s="38"/>
      <c r="R212" s="38"/>
      <c r="S212" s="38"/>
      <c r="T212" s="38"/>
      <c r="U212" s="38"/>
      <c r="V212" s="1"/>
      <c r="W212" s="1"/>
      <c r="X212" s="1"/>
      <c r="Y212" s="1"/>
    </row>
    <row r="213" spans="1:25" ht="15.75" customHeight="1" x14ac:dyDescent="0.25">
      <c r="A213" s="38"/>
      <c r="B213" s="38"/>
      <c r="C213" s="38"/>
      <c r="D213" s="38"/>
      <c r="E213" s="16" t="s">
        <v>53</v>
      </c>
      <c r="F213" s="13">
        <v>2000</v>
      </c>
      <c r="G213" s="14">
        <v>1.9E-2</v>
      </c>
      <c r="H213" s="14">
        <v>1.9E-2</v>
      </c>
      <c r="I213" s="14">
        <v>1.9E-2</v>
      </c>
      <c r="J213" s="14">
        <v>1.9E-2</v>
      </c>
      <c r="K213" s="14">
        <v>1.9E-2</v>
      </c>
      <c r="L213" s="14">
        <v>1.9E-2</v>
      </c>
      <c r="M213" s="13">
        <f t="shared" si="141"/>
        <v>38</v>
      </c>
      <c r="N213" s="13">
        <f t="shared" si="142"/>
        <v>38</v>
      </c>
      <c r="O213" s="13">
        <f t="shared" si="143"/>
        <v>38</v>
      </c>
      <c r="P213" s="38"/>
      <c r="Q213" s="38"/>
      <c r="R213" s="38"/>
      <c r="S213" s="38"/>
      <c r="T213" s="38"/>
      <c r="U213" s="38"/>
      <c r="V213" s="1"/>
      <c r="W213" s="1"/>
      <c r="X213" s="1"/>
      <c r="Y213" s="1"/>
    </row>
    <row r="214" spans="1:25" ht="15.75" customHeight="1" x14ac:dyDescent="0.25">
      <c r="A214" s="21" t="s">
        <v>54</v>
      </c>
      <c r="B214" s="14">
        <v>20</v>
      </c>
      <c r="C214" s="14">
        <v>35</v>
      </c>
      <c r="D214" s="14">
        <v>40</v>
      </c>
      <c r="E214" s="22" t="s">
        <v>54</v>
      </c>
      <c r="F214" s="13">
        <v>425</v>
      </c>
      <c r="G214" s="15">
        <v>0.02</v>
      </c>
      <c r="H214" s="14">
        <v>3.5000000000000003E-2</v>
      </c>
      <c r="I214" s="15">
        <v>0.04</v>
      </c>
      <c r="J214" s="15">
        <v>0.02</v>
      </c>
      <c r="K214" s="14">
        <v>3.5000000000000003E-2</v>
      </c>
      <c r="L214" s="15">
        <v>0.04</v>
      </c>
      <c r="M214" s="13">
        <f t="shared" si="141"/>
        <v>8.5</v>
      </c>
      <c r="N214" s="13">
        <f t="shared" si="142"/>
        <v>14.875000000000002</v>
      </c>
      <c r="O214" s="13">
        <f t="shared" si="143"/>
        <v>17</v>
      </c>
      <c r="P214" s="13">
        <f t="shared" ref="P214:R214" si="150">SUM(M214)</f>
        <v>8.5</v>
      </c>
      <c r="Q214" s="13">
        <f t="shared" si="150"/>
        <v>14.875000000000002</v>
      </c>
      <c r="R214" s="13">
        <f t="shared" si="150"/>
        <v>17</v>
      </c>
      <c r="S214" s="13">
        <f t="shared" ref="S214:U214" si="151">P214+P214*80%</f>
        <v>15.3</v>
      </c>
      <c r="T214" s="13">
        <f t="shared" si="151"/>
        <v>26.775000000000006</v>
      </c>
      <c r="U214" s="13">
        <f t="shared" si="151"/>
        <v>30.6</v>
      </c>
      <c r="V214" s="1"/>
      <c r="W214" s="1"/>
      <c r="X214" s="1"/>
      <c r="Y214" s="1"/>
    </row>
    <row r="215" spans="1:25" ht="15.75" customHeight="1" x14ac:dyDescent="0.25">
      <c r="A215" s="21"/>
      <c r="B215" s="14"/>
      <c r="C215" s="14"/>
      <c r="D215" s="14"/>
      <c r="E215" s="22"/>
      <c r="F215" s="13"/>
      <c r="G215" s="15"/>
      <c r="H215" s="14"/>
      <c r="I215" s="15"/>
      <c r="J215" s="15"/>
      <c r="K215" s="15"/>
      <c r="L215" s="15"/>
      <c r="M215" s="13"/>
      <c r="N215" s="13"/>
      <c r="O215" s="13"/>
      <c r="P215" s="23">
        <f t="shared" ref="P215:U215" si="152">SUM(P202:P214)</f>
        <v>364.82100000000003</v>
      </c>
      <c r="Q215" s="23">
        <f t="shared" si="152"/>
        <v>400.31600000000003</v>
      </c>
      <c r="R215" s="23">
        <f t="shared" si="152"/>
        <v>402.44100000000003</v>
      </c>
      <c r="S215" s="23">
        <f t="shared" si="152"/>
        <v>656.67779999999993</v>
      </c>
      <c r="T215" s="23">
        <f t="shared" si="152"/>
        <v>720.56880000000001</v>
      </c>
      <c r="U215" s="23">
        <f t="shared" si="152"/>
        <v>724.39380000000006</v>
      </c>
      <c r="V215" s="1"/>
      <c r="W215" s="1"/>
      <c r="X215" s="1"/>
      <c r="Y215" s="1"/>
    </row>
    <row r="216" spans="1:25" ht="15.75" customHeight="1" x14ac:dyDescent="0.25">
      <c r="A216" s="40" t="s">
        <v>55</v>
      </c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1"/>
      <c r="W216" s="1"/>
      <c r="X216" s="1"/>
      <c r="Y216" s="1"/>
    </row>
    <row r="217" spans="1:25" ht="15.75" customHeight="1" x14ac:dyDescent="0.25">
      <c r="A217" s="39" t="s">
        <v>130</v>
      </c>
      <c r="B217" s="37">
        <v>80</v>
      </c>
      <c r="C217" s="37">
        <v>100</v>
      </c>
      <c r="D217" s="37">
        <v>100</v>
      </c>
      <c r="E217" s="12" t="s">
        <v>131</v>
      </c>
      <c r="F217" s="13">
        <v>2711</v>
      </c>
      <c r="G217" s="14">
        <v>0.16200000000000001</v>
      </c>
      <c r="H217" s="15">
        <v>0.216</v>
      </c>
      <c r="I217" s="15">
        <v>0.216</v>
      </c>
      <c r="J217" s="15">
        <v>0.11899999999999999</v>
      </c>
      <c r="K217" s="15">
        <v>0.159</v>
      </c>
      <c r="L217" s="15">
        <v>0.159</v>
      </c>
      <c r="M217" s="13">
        <f t="shared" ref="M217:M229" si="153">G217*F217</f>
        <v>439.18200000000002</v>
      </c>
      <c r="N217" s="13">
        <f t="shared" ref="N217:N229" si="154">H217*F217</f>
        <v>585.57600000000002</v>
      </c>
      <c r="O217" s="13">
        <f t="shared" ref="O217:O229" si="155">I217*F217</f>
        <v>585.57600000000002</v>
      </c>
      <c r="P217" s="43">
        <f t="shared" ref="P217:R217" si="156">SUM(M217:M223)</f>
        <v>478.29500000000007</v>
      </c>
      <c r="Q217" s="43">
        <f t="shared" si="156"/>
        <v>638.50199999999995</v>
      </c>
      <c r="R217" s="43">
        <f t="shared" si="156"/>
        <v>638.50199999999995</v>
      </c>
      <c r="S217" s="43">
        <f t="shared" ref="S217:U217" si="157">P217+P217*80%</f>
        <v>860.93100000000015</v>
      </c>
      <c r="T217" s="43">
        <f t="shared" si="157"/>
        <v>1149.3036</v>
      </c>
      <c r="U217" s="43">
        <f t="shared" si="157"/>
        <v>1149.3036</v>
      </c>
      <c r="V217" s="1"/>
      <c r="W217" s="1"/>
      <c r="X217" s="1"/>
      <c r="Y217" s="1"/>
    </row>
    <row r="218" spans="1:25" ht="15.75" customHeight="1" x14ac:dyDescent="0.25">
      <c r="A218" s="38"/>
      <c r="B218" s="38"/>
      <c r="C218" s="38"/>
      <c r="D218" s="38"/>
      <c r="E218" s="16" t="s">
        <v>49</v>
      </c>
      <c r="F218" s="13">
        <v>240</v>
      </c>
      <c r="G218" s="15">
        <v>0.01</v>
      </c>
      <c r="H218" s="14">
        <v>1.4999999999999999E-2</v>
      </c>
      <c r="I218" s="14">
        <v>1.4999999999999999E-2</v>
      </c>
      <c r="J218" s="14">
        <v>1.2E-2</v>
      </c>
      <c r="K218" s="14">
        <v>8.0000000000000002E-3</v>
      </c>
      <c r="L218" s="14">
        <v>1.2E-2</v>
      </c>
      <c r="M218" s="13">
        <f t="shared" si="153"/>
        <v>2.4</v>
      </c>
      <c r="N218" s="13">
        <f t="shared" si="154"/>
        <v>3.5999999999999996</v>
      </c>
      <c r="O218" s="13">
        <f t="shared" si="155"/>
        <v>3.5999999999999996</v>
      </c>
      <c r="P218" s="38"/>
      <c r="Q218" s="38"/>
      <c r="R218" s="38"/>
      <c r="S218" s="38"/>
      <c r="T218" s="38"/>
      <c r="U218" s="38"/>
      <c r="V218" s="1"/>
      <c r="W218" s="1"/>
    </row>
    <row r="219" spans="1:25" ht="15.75" customHeight="1" x14ac:dyDescent="0.25">
      <c r="A219" s="38"/>
      <c r="B219" s="38"/>
      <c r="C219" s="38"/>
      <c r="D219" s="38"/>
      <c r="E219" s="16" t="s">
        <v>58</v>
      </c>
      <c r="F219" s="13">
        <v>149</v>
      </c>
      <c r="G219" s="14">
        <v>7.0000000000000001E-3</v>
      </c>
      <c r="H219" s="14">
        <v>0.01</v>
      </c>
      <c r="I219" s="14">
        <v>0.01</v>
      </c>
      <c r="J219" s="14">
        <v>8.0000000000000002E-3</v>
      </c>
      <c r="K219" s="14">
        <v>6.0000000000000001E-3</v>
      </c>
      <c r="L219" s="14">
        <v>8.0000000000000002E-3</v>
      </c>
      <c r="M219" s="13">
        <f t="shared" si="153"/>
        <v>1.0429999999999999</v>
      </c>
      <c r="N219" s="13">
        <f t="shared" si="154"/>
        <v>1.49</v>
      </c>
      <c r="O219" s="13">
        <f t="shared" si="155"/>
        <v>1.49</v>
      </c>
      <c r="P219" s="38"/>
      <c r="Q219" s="38"/>
      <c r="R219" s="38"/>
      <c r="S219" s="38"/>
      <c r="T219" s="38"/>
      <c r="U219" s="38"/>
      <c r="V219" s="1"/>
      <c r="W219" s="1"/>
    </row>
    <row r="220" spans="1:25" ht="15.75" customHeight="1" x14ac:dyDescent="0.25">
      <c r="A220" s="38"/>
      <c r="B220" s="38"/>
      <c r="C220" s="38"/>
      <c r="D220" s="38"/>
      <c r="E220" s="16" t="s">
        <v>45</v>
      </c>
      <c r="F220" s="13">
        <v>653</v>
      </c>
      <c r="G220" s="14">
        <v>7.0000000000000001E-3</v>
      </c>
      <c r="H220" s="14">
        <v>0.01</v>
      </c>
      <c r="I220" s="14">
        <v>0.01</v>
      </c>
      <c r="J220" s="14">
        <v>0.01</v>
      </c>
      <c r="K220" s="14">
        <v>7.0000000000000001E-3</v>
      </c>
      <c r="L220" s="14">
        <v>0.01</v>
      </c>
      <c r="M220" s="13">
        <f t="shared" si="153"/>
        <v>4.5709999999999997</v>
      </c>
      <c r="N220" s="13">
        <f t="shared" si="154"/>
        <v>6.53</v>
      </c>
      <c r="O220" s="13">
        <f t="shared" si="155"/>
        <v>6.53</v>
      </c>
      <c r="P220" s="38"/>
      <c r="Q220" s="38"/>
      <c r="R220" s="38"/>
      <c r="S220" s="38"/>
      <c r="T220" s="38"/>
      <c r="U220" s="38"/>
      <c r="V220" s="1"/>
      <c r="W220" s="1"/>
    </row>
    <row r="221" spans="1:25" ht="15.75" customHeight="1" x14ac:dyDescent="0.25">
      <c r="A221" s="38"/>
      <c r="B221" s="38"/>
      <c r="C221" s="38"/>
      <c r="D221" s="38"/>
      <c r="E221" s="16" t="s">
        <v>59</v>
      </c>
      <c r="F221" s="13">
        <v>2000</v>
      </c>
      <c r="G221" s="14">
        <v>1.4999999999999999E-2</v>
      </c>
      <c r="H221" s="14">
        <v>0.02</v>
      </c>
      <c r="I221" s="14">
        <v>0.02</v>
      </c>
      <c r="J221" s="14">
        <v>0.02</v>
      </c>
      <c r="K221" s="14">
        <v>1.4999999999999999E-2</v>
      </c>
      <c r="L221" s="14">
        <v>0.02</v>
      </c>
      <c r="M221" s="13">
        <f t="shared" si="153"/>
        <v>30</v>
      </c>
      <c r="N221" s="13">
        <f t="shared" si="154"/>
        <v>40</v>
      </c>
      <c r="O221" s="13">
        <f t="shared" si="155"/>
        <v>40</v>
      </c>
      <c r="P221" s="38"/>
      <c r="Q221" s="38"/>
      <c r="R221" s="38"/>
      <c r="S221" s="38"/>
      <c r="T221" s="38"/>
      <c r="U221" s="38"/>
      <c r="V221" s="1"/>
      <c r="W221" s="1"/>
    </row>
    <row r="222" spans="1:25" ht="15.75" customHeight="1" x14ac:dyDescent="0.25">
      <c r="A222" s="38"/>
      <c r="B222" s="38"/>
      <c r="C222" s="38"/>
      <c r="D222" s="38"/>
      <c r="E222" s="16" t="s">
        <v>133</v>
      </c>
      <c r="F222" s="13">
        <v>207</v>
      </c>
      <c r="G222" s="14">
        <v>5.0000000000000001E-3</v>
      </c>
      <c r="H222" s="15">
        <v>6.0000000000000001E-3</v>
      </c>
      <c r="I222" s="15">
        <v>6.0000000000000001E-3</v>
      </c>
      <c r="J222" s="15">
        <v>6.0000000000000001E-3</v>
      </c>
      <c r="K222" s="14">
        <v>5.0000000000000001E-3</v>
      </c>
      <c r="L222" s="15">
        <v>6.0000000000000001E-3</v>
      </c>
      <c r="M222" s="13">
        <f t="shared" si="153"/>
        <v>1.0349999999999999</v>
      </c>
      <c r="N222" s="13">
        <f t="shared" si="154"/>
        <v>1.242</v>
      </c>
      <c r="O222" s="13">
        <f t="shared" si="155"/>
        <v>1.242</v>
      </c>
      <c r="P222" s="38"/>
      <c r="Q222" s="38"/>
      <c r="R222" s="38"/>
      <c r="S222" s="38"/>
      <c r="T222" s="38"/>
      <c r="U222" s="38"/>
      <c r="V222" s="1"/>
      <c r="W222" s="1"/>
    </row>
    <row r="223" spans="1:25" ht="15.75" customHeight="1" x14ac:dyDescent="0.25">
      <c r="A223" s="38"/>
      <c r="B223" s="38"/>
      <c r="C223" s="38"/>
      <c r="D223" s="38"/>
      <c r="E223" s="16" t="s">
        <v>134</v>
      </c>
      <c r="F223" s="13">
        <v>64</v>
      </c>
      <c r="G223" s="14">
        <v>1E-3</v>
      </c>
      <c r="H223" s="14">
        <v>1E-3</v>
      </c>
      <c r="I223" s="14">
        <v>1E-3</v>
      </c>
      <c r="J223" s="14">
        <v>1E-3</v>
      </c>
      <c r="K223" s="14">
        <v>1E-3</v>
      </c>
      <c r="L223" s="14">
        <v>1E-3</v>
      </c>
      <c r="M223" s="13">
        <f t="shared" si="153"/>
        <v>6.4000000000000001E-2</v>
      </c>
      <c r="N223" s="13">
        <f t="shared" si="154"/>
        <v>6.4000000000000001E-2</v>
      </c>
      <c r="O223" s="13">
        <f t="shared" si="155"/>
        <v>6.4000000000000001E-2</v>
      </c>
      <c r="P223" s="38"/>
      <c r="Q223" s="38"/>
      <c r="R223" s="38"/>
      <c r="S223" s="38"/>
      <c r="T223" s="38"/>
      <c r="U223" s="38"/>
      <c r="V223" s="1"/>
      <c r="W223" s="1"/>
    </row>
    <row r="224" spans="1:25" ht="15.75" customHeight="1" x14ac:dyDescent="0.25">
      <c r="A224" s="39" t="s">
        <v>60</v>
      </c>
      <c r="B224" s="37">
        <v>100</v>
      </c>
      <c r="C224" s="37">
        <v>150</v>
      </c>
      <c r="D224" s="37">
        <v>150</v>
      </c>
      <c r="E224" s="16" t="s">
        <v>27</v>
      </c>
      <c r="F224" s="13">
        <v>3652</v>
      </c>
      <c r="G224" s="14">
        <v>5.0000000000000001E-3</v>
      </c>
      <c r="H224" s="14">
        <v>5.0000000000000001E-3</v>
      </c>
      <c r="I224" s="14">
        <v>5.0000000000000001E-3</v>
      </c>
      <c r="J224" s="14">
        <v>5.0000000000000001E-3</v>
      </c>
      <c r="K224" s="14">
        <v>5.0000000000000001E-3</v>
      </c>
      <c r="L224" s="14">
        <v>5.0000000000000001E-3</v>
      </c>
      <c r="M224" s="13">
        <f t="shared" si="153"/>
        <v>18.260000000000002</v>
      </c>
      <c r="N224" s="13">
        <f t="shared" si="154"/>
        <v>18.260000000000002</v>
      </c>
      <c r="O224" s="13">
        <f t="shared" si="155"/>
        <v>18.260000000000002</v>
      </c>
      <c r="P224" s="43">
        <f t="shared" ref="P224:R224" si="158">SUM(M224:M226)</f>
        <v>32.628</v>
      </c>
      <c r="Q224" s="43">
        <f t="shared" si="158"/>
        <v>39.481999999999999</v>
      </c>
      <c r="R224" s="43">
        <f t="shared" si="158"/>
        <v>39.481999999999999</v>
      </c>
      <c r="S224" s="43">
        <f t="shared" ref="S224:U224" si="159">P224+P224*80%</f>
        <v>58.730400000000003</v>
      </c>
      <c r="T224" s="43">
        <f t="shared" si="159"/>
        <v>71.067599999999999</v>
      </c>
      <c r="U224" s="43">
        <f t="shared" si="159"/>
        <v>71.067599999999999</v>
      </c>
      <c r="V224" s="1"/>
      <c r="W224" s="1"/>
    </row>
    <row r="225" spans="1:23" ht="15.75" customHeight="1" x14ac:dyDescent="0.25">
      <c r="A225" s="38"/>
      <c r="B225" s="38"/>
      <c r="C225" s="38"/>
      <c r="D225" s="38"/>
      <c r="E225" s="16" t="s">
        <v>61</v>
      </c>
      <c r="F225" s="13">
        <v>298</v>
      </c>
      <c r="G225" s="15">
        <v>4.8000000000000001E-2</v>
      </c>
      <c r="H225" s="15">
        <v>7.0999999999999994E-2</v>
      </c>
      <c r="I225" s="15">
        <v>7.0999999999999994E-2</v>
      </c>
      <c r="J225" s="15">
        <v>4.8000000000000001E-2</v>
      </c>
      <c r="K225" s="15">
        <v>7.0999999999999994E-2</v>
      </c>
      <c r="L225" s="15">
        <v>7.0999999999999994E-2</v>
      </c>
      <c r="M225" s="13">
        <f t="shared" si="153"/>
        <v>14.304</v>
      </c>
      <c r="N225" s="13">
        <f t="shared" si="154"/>
        <v>21.157999999999998</v>
      </c>
      <c r="O225" s="13">
        <f t="shared" si="155"/>
        <v>21.157999999999998</v>
      </c>
      <c r="P225" s="38"/>
      <c r="Q225" s="38"/>
      <c r="R225" s="38"/>
      <c r="S225" s="38"/>
      <c r="T225" s="38"/>
      <c r="U225" s="38"/>
      <c r="V225" s="1"/>
      <c r="W225" s="1"/>
    </row>
    <row r="226" spans="1:23" ht="15.75" customHeight="1" x14ac:dyDescent="0.25">
      <c r="A226" s="38"/>
      <c r="B226" s="38"/>
      <c r="C226" s="38"/>
      <c r="D226" s="38"/>
      <c r="E226" s="16" t="s">
        <v>134</v>
      </c>
      <c r="F226" s="13">
        <v>64</v>
      </c>
      <c r="G226" s="14">
        <v>1E-3</v>
      </c>
      <c r="H226" s="14">
        <v>1E-3</v>
      </c>
      <c r="I226" s="14">
        <v>1E-3</v>
      </c>
      <c r="J226" s="14">
        <v>1E-3</v>
      </c>
      <c r="K226" s="14">
        <v>1E-3</v>
      </c>
      <c r="L226" s="14">
        <v>1E-3</v>
      </c>
      <c r="M226" s="13">
        <f t="shared" si="153"/>
        <v>6.4000000000000001E-2</v>
      </c>
      <c r="N226" s="13">
        <f t="shared" si="154"/>
        <v>6.4000000000000001E-2</v>
      </c>
      <c r="O226" s="13">
        <f t="shared" si="155"/>
        <v>6.4000000000000001E-2</v>
      </c>
      <c r="P226" s="38"/>
      <c r="Q226" s="38"/>
      <c r="R226" s="38"/>
      <c r="S226" s="38"/>
      <c r="T226" s="38"/>
      <c r="U226" s="38"/>
      <c r="V226" s="1"/>
      <c r="W226" s="1"/>
    </row>
    <row r="227" spans="1:23" ht="15.75" customHeight="1" x14ac:dyDescent="0.25">
      <c r="A227" s="17" t="s">
        <v>62</v>
      </c>
      <c r="B227" s="14">
        <v>50</v>
      </c>
      <c r="C227" s="14">
        <v>50</v>
      </c>
      <c r="D227" s="14">
        <v>50</v>
      </c>
      <c r="E227" s="17" t="s">
        <v>33</v>
      </c>
      <c r="F227" s="13">
        <v>1423</v>
      </c>
      <c r="G227" s="15">
        <v>0.05</v>
      </c>
      <c r="H227" s="15">
        <v>0.05</v>
      </c>
      <c r="I227" s="15">
        <v>0.05</v>
      </c>
      <c r="J227" s="15">
        <v>0.05</v>
      </c>
      <c r="K227" s="15">
        <v>0.05</v>
      </c>
      <c r="L227" s="15">
        <v>0.05</v>
      </c>
      <c r="M227" s="13">
        <f t="shared" si="153"/>
        <v>71.150000000000006</v>
      </c>
      <c r="N227" s="13">
        <f t="shared" si="154"/>
        <v>71.150000000000006</v>
      </c>
      <c r="O227" s="13">
        <f t="shared" si="155"/>
        <v>71.150000000000006</v>
      </c>
      <c r="P227" s="13">
        <f t="shared" ref="P227:R227" si="160">SUM(M227)</f>
        <v>71.150000000000006</v>
      </c>
      <c r="Q227" s="13">
        <f t="shared" si="160"/>
        <v>71.150000000000006</v>
      </c>
      <c r="R227" s="13">
        <f t="shared" si="160"/>
        <v>71.150000000000006</v>
      </c>
      <c r="S227" s="13">
        <f t="shared" ref="S227:U227" si="161">P227+P227*80%</f>
        <v>128.07000000000002</v>
      </c>
      <c r="T227" s="13">
        <f t="shared" si="161"/>
        <v>128.07000000000002</v>
      </c>
      <c r="U227" s="13">
        <f t="shared" si="161"/>
        <v>128.07000000000002</v>
      </c>
      <c r="V227" s="1"/>
      <c r="W227" s="1"/>
    </row>
    <row r="228" spans="1:23" ht="15.75" customHeight="1" x14ac:dyDescent="0.25">
      <c r="A228" s="17" t="s">
        <v>104</v>
      </c>
      <c r="B228" s="14">
        <v>200</v>
      </c>
      <c r="C228" s="14">
        <v>200</v>
      </c>
      <c r="D228" s="14">
        <v>200</v>
      </c>
      <c r="E228" s="17" t="s">
        <v>104</v>
      </c>
      <c r="F228" s="13">
        <v>400</v>
      </c>
      <c r="G228" s="15">
        <v>0.2</v>
      </c>
      <c r="H228" s="15">
        <v>0.2</v>
      </c>
      <c r="I228" s="15">
        <v>0.2</v>
      </c>
      <c r="J228" s="15">
        <v>0.2</v>
      </c>
      <c r="K228" s="15">
        <v>0.2</v>
      </c>
      <c r="L228" s="15">
        <v>0.2</v>
      </c>
      <c r="M228" s="13">
        <f t="shared" si="153"/>
        <v>80</v>
      </c>
      <c r="N228" s="13">
        <f t="shared" si="154"/>
        <v>80</v>
      </c>
      <c r="O228" s="13">
        <f t="shared" si="155"/>
        <v>80</v>
      </c>
      <c r="P228" s="13">
        <f t="shared" ref="P228:R228" si="162">SUM(M228)</f>
        <v>80</v>
      </c>
      <c r="Q228" s="13">
        <f t="shared" si="162"/>
        <v>80</v>
      </c>
      <c r="R228" s="13">
        <f t="shared" si="162"/>
        <v>80</v>
      </c>
      <c r="S228" s="13">
        <f t="shared" ref="S228:U228" si="163">P228+P228*80%</f>
        <v>144</v>
      </c>
      <c r="T228" s="13">
        <f t="shared" si="163"/>
        <v>144</v>
      </c>
      <c r="U228" s="13">
        <f t="shared" si="163"/>
        <v>144</v>
      </c>
      <c r="V228" s="1"/>
      <c r="W228" s="1"/>
    </row>
    <row r="229" spans="1:23" ht="15.75" customHeight="1" x14ac:dyDescent="0.25">
      <c r="A229" s="21" t="s">
        <v>54</v>
      </c>
      <c r="B229" s="14">
        <v>20</v>
      </c>
      <c r="C229" s="14">
        <v>35</v>
      </c>
      <c r="D229" s="14">
        <v>40</v>
      </c>
      <c r="E229" s="22" t="s">
        <v>54</v>
      </c>
      <c r="F229" s="13">
        <v>425</v>
      </c>
      <c r="G229" s="15">
        <v>0.02</v>
      </c>
      <c r="H229" s="14">
        <v>3.5000000000000003E-2</v>
      </c>
      <c r="I229" s="15">
        <v>0.04</v>
      </c>
      <c r="J229" s="15">
        <v>0.02</v>
      </c>
      <c r="K229" s="14">
        <v>3.5000000000000003E-2</v>
      </c>
      <c r="L229" s="15">
        <v>0.04</v>
      </c>
      <c r="M229" s="13">
        <f t="shared" si="153"/>
        <v>8.5</v>
      </c>
      <c r="N229" s="13">
        <f t="shared" si="154"/>
        <v>14.875000000000002</v>
      </c>
      <c r="O229" s="13">
        <f t="shared" si="155"/>
        <v>17</v>
      </c>
      <c r="P229" s="13">
        <f t="shared" ref="P229:R229" si="164">SUM(M229)</f>
        <v>8.5</v>
      </c>
      <c r="Q229" s="13">
        <f t="shared" si="164"/>
        <v>14.875000000000002</v>
      </c>
      <c r="R229" s="13">
        <f t="shared" si="164"/>
        <v>17</v>
      </c>
      <c r="S229" s="24">
        <f t="shared" ref="S229:U229" si="165">P229+P229*80%</f>
        <v>15.3</v>
      </c>
      <c r="T229" s="24">
        <f t="shared" si="165"/>
        <v>26.775000000000006</v>
      </c>
      <c r="U229" s="24">
        <f t="shared" si="165"/>
        <v>30.6</v>
      </c>
      <c r="V229" s="1"/>
      <c r="W229" s="1"/>
    </row>
    <row r="230" spans="1:23" ht="15.75" customHeight="1" x14ac:dyDescent="0.25">
      <c r="A230" s="21"/>
      <c r="B230" s="14"/>
      <c r="C230" s="14"/>
      <c r="D230" s="14"/>
      <c r="E230" s="22"/>
      <c r="F230" s="13"/>
      <c r="G230" s="15"/>
      <c r="H230" s="14"/>
      <c r="I230" s="15"/>
      <c r="J230" s="15"/>
      <c r="K230" s="15"/>
      <c r="L230" s="15"/>
      <c r="M230" s="13"/>
      <c r="N230" s="13"/>
      <c r="O230" s="13"/>
      <c r="P230" s="23">
        <f t="shared" ref="P230:U230" si="166">SUM(P217:P229)</f>
        <v>670.57300000000009</v>
      </c>
      <c r="Q230" s="23">
        <f t="shared" si="166"/>
        <v>844.0089999999999</v>
      </c>
      <c r="R230" s="23">
        <f t="shared" si="166"/>
        <v>846.1339999999999</v>
      </c>
      <c r="S230" s="23">
        <f t="shared" si="166"/>
        <v>1207.0314000000001</v>
      </c>
      <c r="T230" s="23">
        <f t="shared" si="166"/>
        <v>1519.2162000000001</v>
      </c>
      <c r="U230" s="23">
        <f t="shared" si="166"/>
        <v>1523.0411999999999</v>
      </c>
      <c r="V230" s="1"/>
      <c r="W230" s="1"/>
    </row>
    <row r="231" spans="1:23" ht="15.75" customHeight="1" x14ac:dyDescent="0.25">
      <c r="A231" s="40" t="s">
        <v>125</v>
      </c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1"/>
      <c r="W231" s="1"/>
    </row>
    <row r="232" spans="1:23" ht="15.75" customHeight="1" x14ac:dyDescent="0.25">
      <c r="A232" s="39" t="s">
        <v>145</v>
      </c>
      <c r="B232" s="37">
        <v>60</v>
      </c>
      <c r="C232" s="37">
        <v>100</v>
      </c>
      <c r="D232" s="37">
        <v>100</v>
      </c>
      <c r="E232" s="16" t="s">
        <v>146</v>
      </c>
      <c r="F232" s="13">
        <v>140</v>
      </c>
      <c r="G232" s="15">
        <v>4.3999999999999997E-2</v>
      </c>
      <c r="H232" s="13">
        <v>6.3E-2</v>
      </c>
      <c r="I232" s="13">
        <v>6.3E-2</v>
      </c>
      <c r="J232" s="15">
        <v>3.5000000000000003E-2</v>
      </c>
      <c r="K232" s="15">
        <v>0.05</v>
      </c>
      <c r="L232" s="15">
        <v>0.05</v>
      </c>
      <c r="M232" s="13">
        <f t="shared" ref="M232:M246" si="167">G232*F232</f>
        <v>6.1599999999999993</v>
      </c>
      <c r="N232" s="13">
        <f t="shared" ref="N232:N246" si="168">H232*F232</f>
        <v>8.82</v>
      </c>
      <c r="O232" s="13">
        <f t="shared" ref="O232:O246" si="169">I232*F232</f>
        <v>8.82</v>
      </c>
      <c r="P232" s="43">
        <f t="shared" ref="P232:R232" si="170">SUM(M232:M237)</f>
        <v>21.018999999999998</v>
      </c>
      <c r="Q232" s="43">
        <f t="shared" si="170"/>
        <v>31.091000000000001</v>
      </c>
      <c r="R232" s="43">
        <f t="shared" si="170"/>
        <v>31.091000000000001</v>
      </c>
      <c r="S232" s="43">
        <f t="shared" ref="S232:U232" si="171">P232+P232*80%</f>
        <v>37.834199999999996</v>
      </c>
      <c r="T232" s="43">
        <f t="shared" si="171"/>
        <v>55.963800000000006</v>
      </c>
      <c r="U232" s="43">
        <f t="shared" si="171"/>
        <v>55.963800000000006</v>
      </c>
      <c r="V232" s="1"/>
      <c r="W232" s="1"/>
    </row>
    <row r="233" spans="1:23" ht="15.75" customHeight="1" x14ac:dyDescent="0.25">
      <c r="A233" s="38"/>
      <c r="B233" s="38"/>
      <c r="C233" s="38"/>
      <c r="D233" s="38"/>
      <c r="E233" s="16" t="s">
        <v>49</v>
      </c>
      <c r="F233" s="13">
        <v>240</v>
      </c>
      <c r="G233" s="14">
        <v>1.0999999999999999E-2</v>
      </c>
      <c r="H233" s="14">
        <v>3.1E-2</v>
      </c>
      <c r="I233" s="14">
        <v>3.1E-2</v>
      </c>
      <c r="J233" s="14">
        <v>0.01</v>
      </c>
      <c r="K233" s="14">
        <v>0.03</v>
      </c>
      <c r="L233" s="14">
        <v>0.03</v>
      </c>
      <c r="M233" s="13">
        <f t="shared" si="167"/>
        <v>2.6399999999999997</v>
      </c>
      <c r="N233" s="13">
        <f t="shared" si="168"/>
        <v>7.4399999999999995</v>
      </c>
      <c r="O233" s="13">
        <f t="shared" si="169"/>
        <v>7.4399999999999995</v>
      </c>
      <c r="P233" s="38"/>
      <c r="Q233" s="38"/>
      <c r="R233" s="38"/>
      <c r="S233" s="38"/>
      <c r="T233" s="38"/>
      <c r="U233" s="38"/>
      <c r="V233" s="1"/>
      <c r="W233" s="1"/>
    </row>
    <row r="234" spans="1:23" ht="15.75" customHeight="1" x14ac:dyDescent="0.25">
      <c r="A234" s="38"/>
      <c r="B234" s="38"/>
      <c r="C234" s="38"/>
      <c r="D234" s="38"/>
      <c r="E234" s="16" t="s">
        <v>68</v>
      </c>
      <c r="F234" s="13">
        <v>2600</v>
      </c>
      <c r="G234" s="14">
        <v>3.0000000000000001E-3</v>
      </c>
      <c r="H234" s="14">
        <v>3.0000000000000001E-3</v>
      </c>
      <c r="I234" s="14">
        <v>3.0000000000000001E-3</v>
      </c>
      <c r="J234" s="14">
        <v>4.0000000000000001E-3</v>
      </c>
      <c r="K234" s="14">
        <v>4.0000000000000001E-3</v>
      </c>
      <c r="L234" s="14">
        <v>4.0000000000000001E-3</v>
      </c>
      <c r="M234" s="13">
        <f t="shared" si="167"/>
        <v>7.8</v>
      </c>
      <c r="N234" s="13">
        <f t="shared" si="168"/>
        <v>7.8</v>
      </c>
      <c r="O234" s="13">
        <f t="shared" si="169"/>
        <v>7.8</v>
      </c>
      <c r="P234" s="38"/>
      <c r="Q234" s="38"/>
      <c r="R234" s="38"/>
      <c r="S234" s="38"/>
      <c r="T234" s="38"/>
      <c r="U234" s="38"/>
      <c r="V234" s="1"/>
      <c r="W234" s="1"/>
    </row>
    <row r="235" spans="1:23" ht="15.75" customHeight="1" x14ac:dyDescent="0.25">
      <c r="A235" s="38"/>
      <c r="B235" s="38"/>
      <c r="C235" s="38"/>
      <c r="D235" s="38"/>
      <c r="E235" s="16" t="s">
        <v>101</v>
      </c>
      <c r="F235" s="13">
        <v>437</v>
      </c>
      <c r="G235" s="14">
        <v>1E-3</v>
      </c>
      <c r="H235" s="14">
        <v>1E-3</v>
      </c>
      <c r="I235" s="14">
        <v>1E-3</v>
      </c>
      <c r="J235" s="14">
        <v>1E-3</v>
      </c>
      <c r="K235" s="14">
        <v>1E-3</v>
      </c>
      <c r="L235" s="14">
        <v>1E-3</v>
      </c>
      <c r="M235" s="13">
        <f t="shared" si="167"/>
        <v>0.437</v>
      </c>
      <c r="N235" s="13">
        <f t="shared" si="168"/>
        <v>0.437</v>
      </c>
      <c r="O235" s="13">
        <f t="shared" si="169"/>
        <v>0.437</v>
      </c>
      <c r="P235" s="38"/>
      <c r="Q235" s="38"/>
      <c r="R235" s="38"/>
      <c r="S235" s="38"/>
      <c r="T235" s="38"/>
      <c r="U235" s="38"/>
      <c r="V235" s="1"/>
      <c r="W235" s="1"/>
    </row>
    <row r="236" spans="1:23" ht="15.75" customHeight="1" x14ac:dyDescent="0.25">
      <c r="A236" s="38"/>
      <c r="B236" s="38"/>
      <c r="C236" s="38"/>
      <c r="D236" s="38"/>
      <c r="E236" s="16" t="s">
        <v>147</v>
      </c>
      <c r="F236" s="13">
        <v>64</v>
      </c>
      <c r="G236" s="14">
        <v>1E-3</v>
      </c>
      <c r="H236" s="14">
        <v>1E-3</v>
      </c>
      <c r="I236" s="14">
        <v>1E-3</v>
      </c>
      <c r="J236" s="14">
        <v>1E-3</v>
      </c>
      <c r="K236" s="14">
        <v>1E-3</v>
      </c>
      <c r="L236" s="14">
        <v>1E-3</v>
      </c>
      <c r="M236" s="13">
        <f t="shared" si="167"/>
        <v>6.4000000000000001E-2</v>
      </c>
      <c r="N236" s="13">
        <f t="shared" si="168"/>
        <v>6.4000000000000001E-2</v>
      </c>
      <c r="O236" s="13">
        <f t="shared" si="169"/>
        <v>6.4000000000000001E-2</v>
      </c>
      <c r="P236" s="38"/>
      <c r="Q236" s="38"/>
      <c r="R236" s="38"/>
      <c r="S236" s="38"/>
      <c r="T236" s="38"/>
      <c r="U236" s="38"/>
      <c r="V236" s="1"/>
      <c r="W236" s="1"/>
    </row>
    <row r="237" spans="1:23" ht="15.75" customHeight="1" x14ac:dyDescent="0.25">
      <c r="A237" s="38"/>
      <c r="B237" s="38"/>
      <c r="C237" s="38"/>
      <c r="D237" s="38"/>
      <c r="E237" s="16" t="s">
        <v>45</v>
      </c>
      <c r="F237" s="13">
        <v>653</v>
      </c>
      <c r="G237" s="14">
        <v>6.0000000000000001E-3</v>
      </c>
      <c r="H237" s="14">
        <v>0.01</v>
      </c>
      <c r="I237" s="14">
        <v>0.01</v>
      </c>
      <c r="J237" s="14">
        <v>6.0000000000000001E-3</v>
      </c>
      <c r="K237" s="14">
        <v>0.01</v>
      </c>
      <c r="L237" s="14">
        <v>0.01</v>
      </c>
      <c r="M237" s="13">
        <f t="shared" si="167"/>
        <v>3.9180000000000001</v>
      </c>
      <c r="N237" s="13">
        <f t="shared" si="168"/>
        <v>6.53</v>
      </c>
      <c r="O237" s="13">
        <f t="shared" si="169"/>
        <v>6.53</v>
      </c>
      <c r="P237" s="38"/>
      <c r="Q237" s="38"/>
      <c r="R237" s="38"/>
      <c r="S237" s="38"/>
      <c r="T237" s="38"/>
      <c r="U237" s="38"/>
      <c r="V237" s="1"/>
      <c r="W237" s="1"/>
    </row>
    <row r="238" spans="1:23" ht="15.75" customHeight="1" x14ac:dyDescent="0.25">
      <c r="A238" s="39" t="s">
        <v>69</v>
      </c>
      <c r="B238" s="37" t="s">
        <v>70</v>
      </c>
      <c r="C238" s="37" t="s">
        <v>71</v>
      </c>
      <c r="D238" s="37" t="s">
        <v>71</v>
      </c>
      <c r="E238" s="16" t="s">
        <v>72</v>
      </c>
      <c r="F238" s="13">
        <v>2500</v>
      </c>
      <c r="G238" s="15">
        <v>0.05</v>
      </c>
      <c r="H238" s="15">
        <v>0.05</v>
      </c>
      <c r="I238" s="15">
        <v>0.05</v>
      </c>
      <c r="J238" s="15">
        <v>3.1E-2</v>
      </c>
      <c r="K238" s="15">
        <v>3.1E-2</v>
      </c>
      <c r="L238" s="15">
        <v>3.1E-2</v>
      </c>
      <c r="M238" s="13">
        <f t="shared" si="167"/>
        <v>125</v>
      </c>
      <c r="N238" s="13">
        <f t="shared" si="168"/>
        <v>125</v>
      </c>
      <c r="O238" s="13">
        <f t="shared" si="169"/>
        <v>125</v>
      </c>
      <c r="P238" s="43">
        <f t="shared" ref="P238:R238" si="172">SUM(M238:M242)</f>
        <v>138.78100000000001</v>
      </c>
      <c r="Q238" s="43">
        <f t="shared" si="172"/>
        <v>141.99199999999999</v>
      </c>
      <c r="R238" s="43">
        <f t="shared" si="172"/>
        <v>141.99199999999999</v>
      </c>
      <c r="S238" s="43">
        <f t="shared" ref="S238:U238" si="173">P238+P238*80%</f>
        <v>249.80580000000003</v>
      </c>
      <c r="T238" s="43">
        <f t="shared" si="173"/>
        <v>255.5856</v>
      </c>
      <c r="U238" s="43">
        <f t="shared" si="173"/>
        <v>255.5856</v>
      </c>
      <c r="V238" s="1"/>
      <c r="W238" s="1"/>
    </row>
    <row r="239" spans="1:23" ht="15.75" customHeight="1" x14ac:dyDescent="0.25">
      <c r="A239" s="38"/>
      <c r="B239" s="38"/>
      <c r="C239" s="38"/>
      <c r="D239" s="38"/>
      <c r="E239" s="16" t="s">
        <v>24</v>
      </c>
      <c r="F239" s="13">
        <v>365</v>
      </c>
      <c r="G239" s="15">
        <v>5.0000000000000001E-3</v>
      </c>
      <c r="H239" s="15">
        <v>6.0000000000000001E-3</v>
      </c>
      <c r="I239" s="15">
        <v>6.0000000000000001E-3</v>
      </c>
      <c r="J239" s="15">
        <v>5.0000000000000001E-3</v>
      </c>
      <c r="K239" s="15">
        <v>6.0000000000000001E-3</v>
      </c>
      <c r="L239" s="15">
        <v>6.0000000000000001E-3</v>
      </c>
      <c r="M239" s="13">
        <f t="shared" si="167"/>
        <v>1.825</v>
      </c>
      <c r="N239" s="13">
        <f t="shared" si="168"/>
        <v>2.19</v>
      </c>
      <c r="O239" s="13">
        <f t="shared" si="169"/>
        <v>2.19</v>
      </c>
      <c r="P239" s="38"/>
      <c r="Q239" s="38"/>
      <c r="R239" s="38"/>
      <c r="S239" s="38"/>
      <c r="T239" s="38"/>
      <c r="U239" s="38"/>
      <c r="V239" s="1"/>
      <c r="W239" s="1"/>
    </row>
    <row r="240" spans="1:23" ht="15.75" customHeight="1" x14ac:dyDescent="0.25">
      <c r="A240" s="38"/>
      <c r="B240" s="38"/>
      <c r="C240" s="38"/>
      <c r="D240" s="38"/>
      <c r="E240" s="16" t="s">
        <v>58</v>
      </c>
      <c r="F240" s="13">
        <v>149</v>
      </c>
      <c r="G240" s="14">
        <v>1.7000000000000001E-2</v>
      </c>
      <c r="H240" s="14">
        <v>2.1999999999999999E-2</v>
      </c>
      <c r="I240" s="14">
        <v>2.1999999999999999E-2</v>
      </c>
      <c r="J240" s="14">
        <v>1.4999999999999999E-2</v>
      </c>
      <c r="K240" s="14">
        <v>1.7999999999999999E-2</v>
      </c>
      <c r="L240" s="14">
        <v>1.7999999999999999E-2</v>
      </c>
      <c r="M240" s="13">
        <f t="shared" si="167"/>
        <v>2.5330000000000004</v>
      </c>
      <c r="N240" s="13">
        <f t="shared" si="168"/>
        <v>3.278</v>
      </c>
      <c r="O240" s="13">
        <f t="shared" si="169"/>
        <v>3.278</v>
      </c>
      <c r="P240" s="38"/>
      <c r="Q240" s="38"/>
      <c r="R240" s="38"/>
      <c r="S240" s="38"/>
      <c r="T240" s="38"/>
      <c r="U240" s="38"/>
      <c r="V240" s="1"/>
      <c r="W240" s="1"/>
    </row>
    <row r="241" spans="1:23" ht="15.75" customHeight="1" x14ac:dyDescent="0.25">
      <c r="A241" s="38"/>
      <c r="B241" s="38"/>
      <c r="C241" s="38"/>
      <c r="D241" s="38"/>
      <c r="E241" s="16" t="s">
        <v>53</v>
      </c>
      <c r="F241" s="13">
        <v>191</v>
      </c>
      <c r="G241" s="14">
        <v>4.9000000000000002E-2</v>
      </c>
      <c r="H241" s="15">
        <v>0.06</v>
      </c>
      <c r="I241" s="15">
        <v>0.06</v>
      </c>
      <c r="J241" s="15">
        <v>3.5999999999999997E-2</v>
      </c>
      <c r="K241" s="15">
        <v>4.4999999999999998E-2</v>
      </c>
      <c r="L241" s="15">
        <v>4.4999999999999998E-2</v>
      </c>
      <c r="M241" s="13">
        <f t="shared" si="167"/>
        <v>9.359</v>
      </c>
      <c r="N241" s="13">
        <f t="shared" si="168"/>
        <v>11.459999999999999</v>
      </c>
      <c r="O241" s="13">
        <f t="shared" si="169"/>
        <v>11.459999999999999</v>
      </c>
      <c r="P241" s="38"/>
      <c r="Q241" s="38"/>
      <c r="R241" s="38"/>
      <c r="S241" s="38"/>
      <c r="T241" s="38"/>
      <c r="U241" s="38"/>
      <c r="V241" s="1"/>
      <c r="W241" s="1"/>
    </row>
    <row r="242" spans="1:23" ht="15.75" customHeight="1" x14ac:dyDescent="0.25">
      <c r="A242" s="38"/>
      <c r="B242" s="38"/>
      <c r="C242" s="38"/>
      <c r="D242" s="38"/>
      <c r="E242" s="16" t="s">
        <v>147</v>
      </c>
      <c r="F242" s="13">
        <v>64</v>
      </c>
      <c r="G242" s="14">
        <v>1E-3</v>
      </c>
      <c r="H242" s="14">
        <v>1E-3</v>
      </c>
      <c r="I242" s="14">
        <v>1E-3</v>
      </c>
      <c r="J242" s="14">
        <v>1E-3</v>
      </c>
      <c r="K242" s="14">
        <v>1E-3</v>
      </c>
      <c r="L242" s="14">
        <v>1E-3</v>
      </c>
      <c r="M242" s="13">
        <f t="shared" si="167"/>
        <v>6.4000000000000001E-2</v>
      </c>
      <c r="N242" s="13">
        <f t="shared" si="168"/>
        <v>6.4000000000000001E-2</v>
      </c>
      <c r="O242" s="13">
        <f t="shared" si="169"/>
        <v>6.4000000000000001E-2</v>
      </c>
      <c r="P242" s="38"/>
      <c r="Q242" s="38"/>
      <c r="R242" s="38"/>
      <c r="S242" s="38"/>
      <c r="T242" s="38"/>
      <c r="U242" s="38"/>
      <c r="V242" s="1"/>
      <c r="W242" s="1"/>
    </row>
    <row r="243" spans="1:23" ht="15.75" customHeight="1" x14ac:dyDescent="0.25">
      <c r="A243" s="39" t="s">
        <v>74</v>
      </c>
      <c r="B243" s="37" t="s">
        <v>37</v>
      </c>
      <c r="C243" s="37" t="s">
        <v>37</v>
      </c>
      <c r="D243" s="37" t="s">
        <v>37</v>
      </c>
      <c r="E243" s="18" t="s">
        <v>38</v>
      </c>
      <c r="F243" s="13">
        <v>4822</v>
      </c>
      <c r="G243" s="14">
        <v>1E-3</v>
      </c>
      <c r="H243" s="14">
        <v>1E-3</v>
      </c>
      <c r="I243" s="14">
        <v>1E-3</v>
      </c>
      <c r="J243" s="14">
        <v>1E-3</v>
      </c>
      <c r="K243" s="14">
        <v>1E-3</v>
      </c>
      <c r="L243" s="14">
        <v>1E-3</v>
      </c>
      <c r="M243" s="13">
        <f t="shared" si="167"/>
        <v>4.8220000000000001</v>
      </c>
      <c r="N243" s="13">
        <f t="shared" si="168"/>
        <v>4.8220000000000001</v>
      </c>
      <c r="O243" s="13">
        <f t="shared" si="169"/>
        <v>4.8220000000000001</v>
      </c>
      <c r="P243" s="43">
        <f t="shared" ref="P243:R243" si="174">SUM(M243:M245)</f>
        <v>16.835000000000001</v>
      </c>
      <c r="Q243" s="43">
        <f t="shared" si="174"/>
        <v>16.835000000000001</v>
      </c>
      <c r="R243" s="43">
        <f t="shared" si="174"/>
        <v>16.835000000000001</v>
      </c>
      <c r="S243" s="43">
        <f t="shared" ref="S243:U243" si="175">P243+P243*80%</f>
        <v>30.303000000000004</v>
      </c>
      <c r="T243" s="43">
        <f t="shared" si="175"/>
        <v>30.303000000000004</v>
      </c>
      <c r="U243" s="43">
        <f t="shared" si="175"/>
        <v>30.303000000000004</v>
      </c>
      <c r="V243" s="1"/>
      <c r="W243" s="1"/>
    </row>
    <row r="244" spans="1:23" ht="15.75" customHeight="1" x14ac:dyDescent="0.25">
      <c r="A244" s="38"/>
      <c r="B244" s="38"/>
      <c r="C244" s="38"/>
      <c r="D244" s="38"/>
      <c r="E244" s="18" t="s">
        <v>82</v>
      </c>
      <c r="F244" s="13">
        <v>468</v>
      </c>
      <c r="G244" s="14">
        <v>2.1000000000000001E-2</v>
      </c>
      <c r="H244" s="14">
        <v>2.1000000000000001E-2</v>
      </c>
      <c r="I244" s="14">
        <v>2.1000000000000001E-2</v>
      </c>
      <c r="J244" s="14">
        <v>0.02</v>
      </c>
      <c r="K244" s="14">
        <v>0.02</v>
      </c>
      <c r="L244" s="14">
        <v>0.02</v>
      </c>
      <c r="M244" s="13">
        <f t="shared" si="167"/>
        <v>9.8280000000000012</v>
      </c>
      <c r="N244" s="13">
        <f t="shared" si="168"/>
        <v>9.8280000000000012</v>
      </c>
      <c r="O244" s="13">
        <f t="shared" si="169"/>
        <v>9.8280000000000012</v>
      </c>
      <c r="P244" s="38"/>
      <c r="Q244" s="38"/>
      <c r="R244" s="38"/>
      <c r="S244" s="38"/>
      <c r="T244" s="38"/>
      <c r="U244" s="38"/>
      <c r="V244" s="1"/>
      <c r="W244" s="1"/>
    </row>
    <row r="245" spans="1:23" ht="15.75" customHeight="1" x14ac:dyDescent="0.25">
      <c r="A245" s="38"/>
      <c r="B245" s="38"/>
      <c r="C245" s="38"/>
      <c r="D245" s="38"/>
      <c r="E245" s="16" t="s">
        <v>101</v>
      </c>
      <c r="F245" s="13">
        <v>437</v>
      </c>
      <c r="G245" s="15">
        <v>5.0000000000000001E-3</v>
      </c>
      <c r="H245" s="15">
        <v>5.0000000000000001E-3</v>
      </c>
      <c r="I245" s="15">
        <v>5.0000000000000001E-3</v>
      </c>
      <c r="J245" s="15">
        <v>5.0000000000000001E-3</v>
      </c>
      <c r="K245" s="15">
        <v>5.0000000000000001E-3</v>
      </c>
      <c r="L245" s="15">
        <v>5.0000000000000001E-3</v>
      </c>
      <c r="M245" s="13">
        <f t="shared" si="167"/>
        <v>2.1850000000000001</v>
      </c>
      <c r="N245" s="13">
        <f t="shared" si="168"/>
        <v>2.1850000000000001</v>
      </c>
      <c r="O245" s="13">
        <f t="shared" si="169"/>
        <v>2.1850000000000001</v>
      </c>
      <c r="P245" s="38"/>
      <c r="Q245" s="38"/>
      <c r="R245" s="38"/>
      <c r="S245" s="38"/>
      <c r="T245" s="38"/>
      <c r="U245" s="38"/>
      <c r="V245" s="1"/>
      <c r="W245" s="1"/>
    </row>
    <row r="246" spans="1:23" ht="15.75" customHeight="1" x14ac:dyDescent="0.25">
      <c r="A246" s="21" t="s">
        <v>54</v>
      </c>
      <c r="B246" s="14">
        <v>20</v>
      </c>
      <c r="C246" s="14">
        <v>35</v>
      </c>
      <c r="D246" s="14">
        <v>40</v>
      </c>
      <c r="E246" s="22" t="s">
        <v>54</v>
      </c>
      <c r="F246" s="13">
        <v>425</v>
      </c>
      <c r="G246" s="15">
        <v>0.02</v>
      </c>
      <c r="H246" s="14">
        <v>3.5000000000000003E-2</v>
      </c>
      <c r="I246" s="15">
        <v>0.04</v>
      </c>
      <c r="J246" s="15">
        <v>0.02</v>
      </c>
      <c r="K246" s="14">
        <v>3.5000000000000003E-2</v>
      </c>
      <c r="L246" s="15">
        <v>0.04</v>
      </c>
      <c r="M246" s="13">
        <f t="shared" si="167"/>
        <v>8.5</v>
      </c>
      <c r="N246" s="13">
        <f t="shared" si="168"/>
        <v>14.875000000000002</v>
      </c>
      <c r="O246" s="13">
        <f t="shared" si="169"/>
        <v>17</v>
      </c>
      <c r="P246" s="13">
        <f t="shared" ref="P246:R246" si="176">SUM(M246)</f>
        <v>8.5</v>
      </c>
      <c r="Q246" s="13">
        <f t="shared" si="176"/>
        <v>14.875000000000002</v>
      </c>
      <c r="R246" s="13">
        <f t="shared" si="176"/>
        <v>17</v>
      </c>
      <c r="S246" s="13">
        <f t="shared" ref="S246:U246" si="177">P246+P246*80%</f>
        <v>15.3</v>
      </c>
      <c r="T246" s="13">
        <f t="shared" si="177"/>
        <v>26.775000000000006</v>
      </c>
      <c r="U246" s="13">
        <f t="shared" si="177"/>
        <v>30.6</v>
      </c>
      <c r="V246" s="1"/>
      <c r="W246" s="1"/>
    </row>
    <row r="247" spans="1:23" ht="15.75" customHeight="1" x14ac:dyDescent="0.25">
      <c r="A247" s="21" t="s">
        <v>35</v>
      </c>
      <c r="B247" s="14">
        <v>5</v>
      </c>
      <c r="C247" s="14">
        <v>5</v>
      </c>
      <c r="D247" s="14">
        <v>5</v>
      </c>
      <c r="E247" s="22" t="s">
        <v>35</v>
      </c>
      <c r="F247" s="13"/>
      <c r="G247" s="15"/>
      <c r="H247" s="14"/>
      <c r="I247" s="15"/>
      <c r="J247" s="15"/>
      <c r="K247" s="14"/>
      <c r="L247" s="15"/>
      <c r="M247" s="13"/>
      <c r="N247" s="13"/>
      <c r="O247" s="13"/>
      <c r="P247" s="13"/>
      <c r="Q247" s="13"/>
      <c r="R247" s="13"/>
      <c r="S247" s="13"/>
      <c r="T247" s="13"/>
      <c r="U247" s="13"/>
      <c r="V247" s="1"/>
      <c r="W247" s="1"/>
    </row>
    <row r="248" spans="1:23" ht="15.75" customHeight="1" x14ac:dyDescent="0.25">
      <c r="A248" s="16"/>
      <c r="B248" s="16"/>
      <c r="C248" s="16"/>
      <c r="D248" s="16"/>
      <c r="E248" s="16"/>
      <c r="F248" s="13"/>
      <c r="G248" s="16"/>
      <c r="H248" s="16"/>
      <c r="I248" s="16"/>
      <c r="J248" s="16"/>
      <c r="K248" s="16"/>
      <c r="L248" s="16"/>
      <c r="M248" s="13"/>
      <c r="N248" s="13"/>
      <c r="O248" s="13"/>
      <c r="P248" s="23">
        <f t="shared" ref="P248:U248" si="178">SUM(P232:P246)</f>
        <v>185.13500000000002</v>
      </c>
      <c r="Q248" s="23">
        <f t="shared" si="178"/>
        <v>204.79300000000001</v>
      </c>
      <c r="R248" s="23">
        <f t="shared" si="178"/>
        <v>206.91800000000001</v>
      </c>
      <c r="S248" s="23">
        <f t="shared" si="178"/>
        <v>333.24300000000005</v>
      </c>
      <c r="T248" s="23">
        <f t="shared" si="178"/>
        <v>368.62739999999997</v>
      </c>
      <c r="U248" s="23">
        <f t="shared" si="178"/>
        <v>372.45240000000001</v>
      </c>
      <c r="V248" s="1"/>
      <c r="W248" s="1"/>
    </row>
    <row r="249" spans="1:23" ht="15.75" customHeight="1" x14ac:dyDescent="0.25">
      <c r="A249" s="49" t="s">
        <v>129</v>
      </c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1"/>
      <c r="W249" s="1"/>
    </row>
    <row r="250" spans="1:23" ht="15.75" customHeight="1" x14ac:dyDescent="0.25">
      <c r="A250" s="39" t="s">
        <v>148</v>
      </c>
      <c r="B250" s="37" t="s">
        <v>78</v>
      </c>
      <c r="C250" s="37" t="s">
        <v>79</v>
      </c>
      <c r="D250" s="37" t="s">
        <v>79</v>
      </c>
      <c r="E250" s="12" t="s">
        <v>113</v>
      </c>
      <c r="F250" s="13">
        <v>2711</v>
      </c>
      <c r="G250" s="15">
        <v>7.5999999999999998E-2</v>
      </c>
      <c r="H250" s="15">
        <v>0.10100000000000001</v>
      </c>
      <c r="I250" s="15">
        <v>0.10100000000000001</v>
      </c>
      <c r="J250" s="15">
        <v>5.6000000000000001E-2</v>
      </c>
      <c r="K250" s="15">
        <v>7.3999999999999996E-2</v>
      </c>
      <c r="L250" s="15">
        <v>7.3999999999999996E-2</v>
      </c>
      <c r="M250" s="13">
        <f t="shared" ref="M250:M276" si="179">G250*F250</f>
        <v>206.036</v>
      </c>
      <c r="N250" s="13">
        <f t="shared" ref="N250:N257" si="180">H250*F250</f>
        <v>273.81100000000004</v>
      </c>
      <c r="O250" s="13">
        <f t="shared" ref="O250:O276" si="181">I250*F250</f>
        <v>273.81100000000004</v>
      </c>
      <c r="P250" s="43">
        <f t="shared" ref="P250:R250" si="182">SUM(M250:M257)</f>
        <v>251.63899999999995</v>
      </c>
      <c r="Q250" s="43">
        <f t="shared" si="182"/>
        <v>328.93300000000005</v>
      </c>
      <c r="R250" s="43">
        <f t="shared" si="182"/>
        <v>328.93300000000005</v>
      </c>
      <c r="S250" s="43">
        <f t="shared" ref="S250:U250" si="183">P250+P250*80%</f>
        <v>452.95019999999994</v>
      </c>
      <c r="T250" s="43">
        <f t="shared" si="183"/>
        <v>592.07940000000008</v>
      </c>
      <c r="U250" s="43">
        <f t="shared" si="183"/>
        <v>592.07940000000008</v>
      </c>
      <c r="V250" s="1"/>
      <c r="W250" s="1"/>
    </row>
    <row r="251" spans="1:23" ht="15.75" customHeight="1" x14ac:dyDescent="0.25">
      <c r="A251" s="38"/>
      <c r="B251" s="38"/>
      <c r="C251" s="38"/>
      <c r="D251" s="38"/>
      <c r="E251" s="21" t="s">
        <v>149</v>
      </c>
      <c r="F251" s="13">
        <v>425</v>
      </c>
      <c r="G251" s="14">
        <v>1.4E-2</v>
      </c>
      <c r="H251" s="14">
        <v>1.7999999999999999E-2</v>
      </c>
      <c r="I251" s="14">
        <v>1.7999999999999999E-2</v>
      </c>
      <c r="J251" s="14">
        <v>1.4E-2</v>
      </c>
      <c r="K251" s="14">
        <v>1.7999999999999999E-2</v>
      </c>
      <c r="L251" s="14">
        <v>1.7999999999999999E-2</v>
      </c>
      <c r="M251" s="13">
        <f t="shared" si="179"/>
        <v>5.95</v>
      </c>
      <c r="N251" s="13">
        <f t="shared" si="180"/>
        <v>7.6499999999999995</v>
      </c>
      <c r="O251" s="13">
        <f t="shared" si="181"/>
        <v>7.6499999999999995</v>
      </c>
      <c r="P251" s="38"/>
      <c r="Q251" s="38"/>
      <c r="R251" s="38"/>
      <c r="S251" s="38"/>
      <c r="T251" s="38"/>
      <c r="U251" s="38"/>
      <c r="V251" s="1"/>
      <c r="W251" s="1"/>
    </row>
    <row r="252" spans="1:23" ht="15.75" customHeight="1" x14ac:dyDescent="0.25">
      <c r="A252" s="38"/>
      <c r="B252" s="38"/>
      <c r="C252" s="38"/>
      <c r="D252" s="38"/>
      <c r="E252" s="16" t="s">
        <v>58</v>
      </c>
      <c r="F252" s="13">
        <v>149</v>
      </c>
      <c r="G252" s="14">
        <v>3.2000000000000001E-2</v>
      </c>
      <c r="H252" s="15">
        <v>4.2000000000000003E-2</v>
      </c>
      <c r="I252" s="15">
        <v>4.2000000000000003E-2</v>
      </c>
      <c r="J252" s="15">
        <v>2.7E-2</v>
      </c>
      <c r="K252" s="15">
        <v>3.5999999999999997E-2</v>
      </c>
      <c r="L252" s="15">
        <v>3.5999999999999997E-2</v>
      </c>
      <c r="M252" s="13">
        <f t="shared" si="179"/>
        <v>4.7679999999999998</v>
      </c>
      <c r="N252" s="13">
        <f t="shared" si="180"/>
        <v>6.258</v>
      </c>
      <c r="O252" s="13">
        <f t="shared" si="181"/>
        <v>6.258</v>
      </c>
      <c r="P252" s="38"/>
      <c r="Q252" s="38"/>
      <c r="R252" s="38"/>
      <c r="S252" s="38"/>
      <c r="T252" s="38"/>
      <c r="U252" s="38"/>
      <c r="V252" s="1"/>
      <c r="W252" s="1"/>
    </row>
    <row r="253" spans="1:23" ht="15.75" customHeight="1" x14ac:dyDescent="0.25">
      <c r="A253" s="38"/>
      <c r="B253" s="38"/>
      <c r="C253" s="38"/>
      <c r="D253" s="38"/>
      <c r="E253" s="16" t="s">
        <v>141</v>
      </c>
      <c r="F253" s="13">
        <v>468</v>
      </c>
      <c r="G253" s="15">
        <v>1.7000000000000001E-2</v>
      </c>
      <c r="H253" s="15">
        <v>2.4E-2</v>
      </c>
      <c r="I253" s="15">
        <v>2.4E-2</v>
      </c>
      <c r="J253" s="15">
        <v>1.7000000000000001E-2</v>
      </c>
      <c r="K253" s="15">
        <v>2.4E-2</v>
      </c>
      <c r="L253" s="15">
        <v>2.4E-2</v>
      </c>
      <c r="M253" s="13">
        <f t="shared" si="179"/>
        <v>7.9560000000000004</v>
      </c>
      <c r="N253" s="13">
        <f t="shared" si="180"/>
        <v>11.232000000000001</v>
      </c>
      <c r="O253" s="13">
        <f t="shared" si="181"/>
        <v>11.232000000000001</v>
      </c>
      <c r="P253" s="38"/>
      <c r="Q253" s="38"/>
      <c r="R253" s="38"/>
      <c r="S253" s="38"/>
      <c r="T253" s="38"/>
      <c r="U253" s="38"/>
      <c r="V253" s="1"/>
      <c r="W253" s="1"/>
    </row>
    <row r="254" spans="1:23" ht="15.75" customHeight="1" x14ac:dyDescent="0.25">
      <c r="A254" s="38"/>
      <c r="B254" s="38"/>
      <c r="C254" s="38"/>
      <c r="D254" s="38"/>
      <c r="E254" s="22" t="s">
        <v>83</v>
      </c>
      <c r="F254" s="25">
        <v>1200</v>
      </c>
      <c r="G254" s="26">
        <v>8.0000000000000002E-3</v>
      </c>
      <c r="H254" s="27">
        <v>0.01</v>
      </c>
      <c r="I254" s="27">
        <v>0.01</v>
      </c>
      <c r="J254" s="26">
        <v>8.0000000000000002E-3</v>
      </c>
      <c r="K254" s="27">
        <v>0.01</v>
      </c>
      <c r="L254" s="27">
        <v>0.01</v>
      </c>
      <c r="M254" s="13">
        <f t="shared" si="179"/>
        <v>9.6</v>
      </c>
      <c r="N254" s="13">
        <f t="shared" si="180"/>
        <v>12</v>
      </c>
      <c r="O254" s="13">
        <f t="shared" si="181"/>
        <v>12</v>
      </c>
      <c r="P254" s="38"/>
      <c r="Q254" s="38"/>
      <c r="R254" s="38"/>
      <c r="S254" s="38"/>
      <c r="T254" s="38"/>
      <c r="U254" s="38"/>
      <c r="V254" s="1"/>
      <c r="W254" s="1"/>
    </row>
    <row r="255" spans="1:23" ht="15.75" customHeight="1" x14ac:dyDescent="0.25">
      <c r="A255" s="38"/>
      <c r="B255" s="38"/>
      <c r="C255" s="38"/>
      <c r="D255" s="38"/>
      <c r="E255" s="16" t="s">
        <v>45</v>
      </c>
      <c r="F255" s="13">
        <v>653</v>
      </c>
      <c r="G255" s="14">
        <v>5.0000000000000001E-3</v>
      </c>
      <c r="H255" s="14">
        <v>6.0000000000000001E-3</v>
      </c>
      <c r="I255" s="14">
        <v>6.0000000000000001E-3</v>
      </c>
      <c r="J255" s="14">
        <v>5.0000000000000001E-3</v>
      </c>
      <c r="K255" s="14">
        <v>6.0000000000000001E-3</v>
      </c>
      <c r="L255" s="14">
        <v>6.0000000000000001E-3</v>
      </c>
      <c r="M255" s="13">
        <f t="shared" si="179"/>
        <v>3.2650000000000001</v>
      </c>
      <c r="N255" s="13">
        <f t="shared" si="180"/>
        <v>3.9180000000000001</v>
      </c>
      <c r="O255" s="13">
        <f t="shared" si="181"/>
        <v>3.9180000000000001</v>
      </c>
      <c r="P255" s="38"/>
      <c r="Q255" s="38"/>
      <c r="R255" s="38"/>
      <c r="S255" s="38"/>
      <c r="T255" s="38"/>
      <c r="U255" s="38"/>
      <c r="V255" s="1"/>
      <c r="W255" s="1"/>
    </row>
    <row r="256" spans="1:23" ht="15.75" customHeight="1" x14ac:dyDescent="0.25">
      <c r="A256" s="38"/>
      <c r="B256" s="38"/>
      <c r="C256" s="38"/>
      <c r="D256" s="38"/>
      <c r="E256" s="16" t="s">
        <v>115</v>
      </c>
      <c r="F256" s="13">
        <v>64</v>
      </c>
      <c r="G256" s="14">
        <v>1E-3</v>
      </c>
      <c r="H256" s="14">
        <v>1E-3</v>
      </c>
      <c r="I256" s="14">
        <v>1E-3</v>
      </c>
      <c r="J256" s="14">
        <v>1E-3</v>
      </c>
      <c r="K256" s="14">
        <v>1E-3</v>
      </c>
      <c r="L256" s="14">
        <v>1E-3</v>
      </c>
      <c r="M256" s="13">
        <f t="shared" si="179"/>
        <v>6.4000000000000001E-2</v>
      </c>
      <c r="N256" s="13">
        <f t="shared" si="180"/>
        <v>6.4000000000000001E-2</v>
      </c>
      <c r="O256" s="13">
        <f t="shared" si="181"/>
        <v>6.4000000000000001E-2</v>
      </c>
      <c r="P256" s="38"/>
      <c r="Q256" s="38"/>
      <c r="R256" s="38"/>
      <c r="S256" s="38"/>
      <c r="T256" s="38"/>
      <c r="U256" s="38"/>
      <c r="V256" s="1"/>
      <c r="W256" s="1"/>
    </row>
    <row r="257" spans="1:23" ht="15.75" customHeight="1" x14ac:dyDescent="0.25">
      <c r="A257" s="38"/>
      <c r="B257" s="38"/>
      <c r="C257" s="38"/>
      <c r="D257" s="38"/>
      <c r="E257" s="16" t="s">
        <v>84</v>
      </c>
      <c r="F257" s="28">
        <v>700</v>
      </c>
      <c r="G257" s="29">
        <v>0.02</v>
      </c>
      <c r="H257" s="29">
        <v>0.02</v>
      </c>
      <c r="I257" s="29">
        <v>0.02</v>
      </c>
      <c r="J257" s="29">
        <v>0.02</v>
      </c>
      <c r="K257" s="29">
        <v>0.02</v>
      </c>
      <c r="L257" s="29">
        <v>0.02</v>
      </c>
      <c r="M257" s="13">
        <f t="shared" si="179"/>
        <v>14</v>
      </c>
      <c r="N257" s="13">
        <f t="shared" si="180"/>
        <v>14</v>
      </c>
      <c r="O257" s="13">
        <f t="shared" si="181"/>
        <v>14</v>
      </c>
      <c r="P257" s="38"/>
      <c r="Q257" s="38"/>
      <c r="R257" s="38"/>
      <c r="S257" s="38"/>
      <c r="T257" s="38"/>
      <c r="U257" s="38"/>
      <c r="V257" s="1"/>
      <c r="W257" s="1"/>
    </row>
    <row r="258" spans="1:23" ht="15.75" customHeight="1" x14ac:dyDescent="0.25">
      <c r="A258" s="39" t="s">
        <v>150</v>
      </c>
      <c r="B258" s="37">
        <v>100</v>
      </c>
      <c r="C258" s="37">
        <v>150</v>
      </c>
      <c r="D258" s="37">
        <v>150</v>
      </c>
      <c r="E258" s="16" t="s">
        <v>73</v>
      </c>
      <c r="F258" s="13">
        <v>191</v>
      </c>
      <c r="G258" s="15">
        <v>0.11700000000000001</v>
      </c>
      <c r="H258" s="15">
        <v>0.18</v>
      </c>
      <c r="I258" s="15">
        <v>0.18</v>
      </c>
      <c r="J258" s="14">
        <v>8.7999999999999995E-2</v>
      </c>
      <c r="K258" s="14">
        <v>0.13500000000000001</v>
      </c>
      <c r="L258" s="14">
        <v>0.13500000000000001</v>
      </c>
      <c r="M258" s="13">
        <f t="shared" si="179"/>
        <v>22.347000000000001</v>
      </c>
      <c r="N258" s="13">
        <f t="shared" ref="N258:N260" si="184">J258*F258</f>
        <v>16.808</v>
      </c>
      <c r="O258" s="13">
        <f t="shared" si="181"/>
        <v>34.379999999999995</v>
      </c>
      <c r="P258" s="43">
        <f t="shared" ref="P258:R258" si="185">SUM(M258:M262)</f>
        <v>73.723000000000013</v>
      </c>
      <c r="Q258" s="43">
        <f t="shared" si="185"/>
        <v>67.716000000000008</v>
      </c>
      <c r="R258" s="43">
        <f t="shared" si="185"/>
        <v>96.804000000000002</v>
      </c>
      <c r="S258" s="43">
        <f t="shared" ref="S258:U258" si="186">P258+P258*80%</f>
        <v>132.70140000000004</v>
      </c>
      <c r="T258" s="43">
        <f t="shared" si="186"/>
        <v>121.88880000000002</v>
      </c>
      <c r="U258" s="43">
        <f t="shared" si="186"/>
        <v>174.24720000000002</v>
      </c>
      <c r="V258" s="1"/>
      <c r="W258" s="1"/>
    </row>
    <row r="259" spans="1:23" ht="15.75" customHeight="1" x14ac:dyDescent="0.25">
      <c r="A259" s="38"/>
      <c r="B259" s="38"/>
      <c r="C259" s="38"/>
      <c r="D259" s="38"/>
      <c r="E259" s="16" t="s">
        <v>141</v>
      </c>
      <c r="F259" s="13">
        <v>468</v>
      </c>
      <c r="G259" s="15">
        <v>1.6E-2</v>
      </c>
      <c r="H259" s="15">
        <v>2.4E-2</v>
      </c>
      <c r="I259" s="15">
        <v>2.4E-2</v>
      </c>
      <c r="J259" s="14">
        <v>1.4999999999999999E-2</v>
      </c>
      <c r="K259" s="14">
        <v>2.3E-2</v>
      </c>
      <c r="L259" s="14">
        <v>2.3E-2</v>
      </c>
      <c r="M259" s="13">
        <f t="shared" si="179"/>
        <v>7.4880000000000004</v>
      </c>
      <c r="N259" s="13">
        <f t="shared" si="184"/>
        <v>7.02</v>
      </c>
      <c r="O259" s="13">
        <f t="shared" si="181"/>
        <v>11.232000000000001</v>
      </c>
      <c r="P259" s="38"/>
      <c r="Q259" s="38"/>
      <c r="R259" s="38"/>
      <c r="S259" s="38"/>
      <c r="T259" s="38"/>
      <c r="U259" s="38"/>
      <c r="V259" s="1"/>
      <c r="W259" s="1"/>
    </row>
    <row r="260" spans="1:23" ht="15.75" customHeight="1" x14ac:dyDescent="0.25">
      <c r="A260" s="38"/>
      <c r="B260" s="38"/>
      <c r="C260" s="38"/>
      <c r="D260" s="38"/>
      <c r="E260" s="17" t="s">
        <v>27</v>
      </c>
      <c r="F260" s="13">
        <v>3652</v>
      </c>
      <c r="G260" s="15">
        <v>2E-3</v>
      </c>
      <c r="H260" s="15">
        <v>4.0000000000000001E-3</v>
      </c>
      <c r="I260" s="15">
        <v>4.0000000000000001E-3</v>
      </c>
      <c r="J260" s="14">
        <v>2E-3</v>
      </c>
      <c r="K260" s="15">
        <v>4.0000000000000001E-3</v>
      </c>
      <c r="L260" s="15">
        <v>4.0000000000000001E-3</v>
      </c>
      <c r="M260" s="13">
        <f t="shared" si="179"/>
        <v>7.3040000000000003</v>
      </c>
      <c r="N260" s="13">
        <f t="shared" si="184"/>
        <v>7.3040000000000003</v>
      </c>
      <c r="O260" s="13">
        <f t="shared" si="181"/>
        <v>14.608000000000001</v>
      </c>
      <c r="P260" s="38"/>
      <c r="Q260" s="38"/>
      <c r="R260" s="38"/>
      <c r="S260" s="38"/>
      <c r="T260" s="38"/>
      <c r="U260" s="38"/>
      <c r="V260" s="1"/>
      <c r="W260" s="1"/>
    </row>
    <row r="261" spans="1:23" ht="15.75" customHeight="1" x14ac:dyDescent="0.25">
      <c r="A261" s="38"/>
      <c r="B261" s="38"/>
      <c r="C261" s="38"/>
      <c r="D261" s="38"/>
      <c r="E261" s="16" t="s">
        <v>115</v>
      </c>
      <c r="F261" s="13">
        <v>64</v>
      </c>
      <c r="G261" s="14">
        <v>1E-3</v>
      </c>
      <c r="H261" s="14">
        <v>1E-3</v>
      </c>
      <c r="I261" s="14">
        <v>1E-3</v>
      </c>
      <c r="J261" s="14">
        <v>1E-3</v>
      </c>
      <c r="K261" s="14">
        <v>1E-3</v>
      </c>
      <c r="L261" s="14">
        <v>1E-3</v>
      </c>
      <c r="M261" s="13">
        <f t="shared" si="179"/>
        <v>6.4000000000000001E-2</v>
      </c>
      <c r="N261" s="13">
        <f>H261*F261</f>
        <v>6.4000000000000001E-2</v>
      </c>
      <c r="O261" s="13">
        <f t="shared" si="181"/>
        <v>6.4000000000000001E-2</v>
      </c>
      <c r="P261" s="38"/>
      <c r="Q261" s="38"/>
      <c r="R261" s="38"/>
      <c r="S261" s="38"/>
      <c r="T261" s="38"/>
      <c r="U261" s="38"/>
      <c r="V261" s="1"/>
      <c r="W261" s="1"/>
    </row>
    <row r="262" spans="1:23" ht="15.75" customHeight="1" x14ac:dyDescent="0.25">
      <c r="A262" s="38"/>
      <c r="B262" s="38"/>
      <c r="C262" s="38"/>
      <c r="D262" s="38"/>
      <c r="E262" s="16" t="s">
        <v>27</v>
      </c>
      <c r="F262" s="13">
        <v>3652</v>
      </c>
      <c r="G262" s="14">
        <v>0.01</v>
      </c>
      <c r="H262" s="14">
        <v>0.01</v>
      </c>
      <c r="I262" s="14">
        <v>0.01</v>
      </c>
      <c r="J262" s="14">
        <v>0.01</v>
      </c>
      <c r="K262" s="14">
        <v>0.01</v>
      </c>
      <c r="L262" s="14">
        <v>0.01</v>
      </c>
      <c r="M262" s="13">
        <f t="shared" si="179"/>
        <v>36.520000000000003</v>
      </c>
      <c r="N262" s="13">
        <f>J262*F262</f>
        <v>36.520000000000003</v>
      </c>
      <c r="O262" s="13">
        <f t="shared" si="181"/>
        <v>36.520000000000003</v>
      </c>
      <c r="P262" s="38"/>
      <c r="Q262" s="38"/>
      <c r="R262" s="38"/>
      <c r="S262" s="38"/>
      <c r="T262" s="38"/>
      <c r="U262" s="38"/>
      <c r="V262" s="1"/>
      <c r="W262" s="1"/>
    </row>
    <row r="263" spans="1:23" ht="15.75" customHeight="1" x14ac:dyDescent="0.25">
      <c r="A263" s="39" t="s">
        <v>151</v>
      </c>
      <c r="B263" s="37">
        <v>60</v>
      </c>
      <c r="C263" s="37">
        <v>60</v>
      </c>
      <c r="D263" s="37">
        <v>60</v>
      </c>
      <c r="E263" s="17" t="s">
        <v>119</v>
      </c>
      <c r="F263" s="13">
        <v>539</v>
      </c>
      <c r="G263" s="15">
        <v>3.3000000000000002E-2</v>
      </c>
      <c r="H263" s="15">
        <v>0.04</v>
      </c>
      <c r="I263" s="15">
        <v>0.04</v>
      </c>
      <c r="J263" s="15">
        <v>3.3000000000000002E-2</v>
      </c>
      <c r="K263" s="15">
        <v>0.04</v>
      </c>
      <c r="L263" s="15">
        <v>0.04</v>
      </c>
      <c r="M263" s="13">
        <f t="shared" si="179"/>
        <v>17.787000000000003</v>
      </c>
      <c r="N263" s="13">
        <f t="shared" ref="N263:N276" si="187">H263*F263</f>
        <v>21.56</v>
      </c>
      <c r="O263" s="13">
        <f t="shared" si="181"/>
        <v>21.56</v>
      </c>
      <c r="P263" s="43">
        <f t="shared" ref="P263:R263" si="188">SUM(M263:M272)</f>
        <v>76.117000000000004</v>
      </c>
      <c r="Q263" s="43">
        <f t="shared" si="188"/>
        <v>79.89</v>
      </c>
      <c r="R263" s="43">
        <f t="shared" si="188"/>
        <v>79.89</v>
      </c>
      <c r="S263" s="43">
        <f t="shared" ref="S263:U263" si="189">P263+P263*80%</f>
        <v>137.01060000000001</v>
      </c>
      <c r="T263" s="43">
        <f t="shared" si="189"/>
        <v>143.80200000000002</v>
      </c>
      <c r="U263" s="43">
        <f t="shared" si="189"/>
        <v>143.80200000000002</v>
      </c>
      <c r="V263" s="1"/>
      <c r="W263" s="1"/>
    </row>
    <row r="264" spans="1:23" ht="15.75" customHeight="1" x14ac:dyDescent="0.25">
      <c r="A264" s="38"/>
      <c r="B264" s="38"/>
      <c r="C264" s="38"/>
      <c r="D264" s="38"/>
      <c r="E264" s="17" t="s">
        <v>152</v>
      </c>
      <c r="F264" s="13">
        <v>539</v>
      </c>
      <c r="G264" s="15">
        <v>2E-3</v>
      </c>
      <c r="H264" s="15">
        <v>2E-3</v>
      </c>
      <c r="I264" s="15">
        <v>2E-3</v>
      </c>
      <c r="J264" s="15">
        <v>2E-3</v>
      </c>
      <c r="K264" s="15">
        <v>2E-3</v>
      </c>
      <c r="L264" s="15">
        <v>2E-3</v>
      </c>
      <c r="M264" s="13">
        <f t="shared" si="179"/>
        <v>1.0780000000000001</v>
      </c>
      <c r="N264" s="13">
        <f t="shared" si="187"/>
        <v>1.0780000000000001</v>
      </c>
      <c r="O264" s="13">
        <f t="shared" si="181"/>
        <v>1.0780000000000001</v>
      </c>
      <c r="P264" s="38"/>
      <c r="Q264" s="38"/>
      <c r="R264" s="38"/>
      <c r="S264" s="38"/>
      <c r="T264" s="38"/>
      <c r="U264" s="38"/>
      <c r="V264" s="1"/>
      <c r="W264" s="1"/>
    </row>
    <row r="265" spans="1:23" ht="15.75" customHeight="1" x14ac:dyDescent="0.25">
      <c r="A265" s="38"/>
      <c r="B265" s="38"/>
      <c r="C265" s="38"/>
      <c r="D265" s="38"/>
      <c r="E265" s="17" t="s">
        <v>101</v>
      </c>
      <c r="F265" s="13">
        <v>437</v>
      </c>
      <c r="G265" s="15">
        <v>3.0000000000000001E-3</v>
      </c>
      <c r="H265" s="15">
        <v>3.0000000000000001E-3</v>
      </c>
      <c r="I265" s="15">
        <v>3.0000000000000001E-3</v>
      </c>
      <c r="J265" s="15">
        <v>3.0000000000000001E-3</v>
      </c>
      <c r="K265" s="15">
        <v>3.0000000000000001E-3</v>
      </c>
      <c r="L265" s="15">
        <v>3.0000000000000001E-3</v>
      </c>
      <c r="M265" s="13">
        <f t="shared" si="179"/>
        <v>1.3109999999999999</v>
      </c>
      <c r="N265" s="13">
        <f t="shared" si="187"/>
        <v>1.3109999999999999</v>
      </c>
      <c r="O265" s="13">
        <f t="shared" si="181"/>
        <v>1.3109999999999999</v>
      </c>
      <c r="P265" s="38"/>
      <c r="Q265" s="38"/>
      <c r="R265" s="38"/>
      <c r="S265" s="38"/>
      <c r="T265" s="38"/>
      <c r="U265" s="38"/>
      <c r="V265" s="1"/>
      <c r="W265" s="1"/>
    </row>
    <row r="266" spans="1:23" ht="15.75" customHeight="1" x14ac:dyDescent="0.25">
      <c r="A266" s="38"/>
      <c r="B266" s="38"/>
      <c r="C266" s="38"/>
      <c r="D266" s="38"/>
      <c r="E266" s="17" t="s">
        <v>27</v>
      </c>
      <c r="F266" s="13">
        <v>3652</v>
      </c>
      <c r="G266" s="15">
        <v>2E-3</v>
      </c>
      <c r="H266" s="15">
        <v>2E-3</v>
      </c>
      <c r="I266" s="15">
        <v>2E-3</v>
      </c>
      <c r="J266" s="15">
        <v>2E-3</v>
      </c>
      <c r="K266" s="15">
        <v>2E-3</v>
      </c>
      <c r="L266" s="15">
        <v>2E-3</v>
      </c>
      <c r="M266" s="13">
        <f t="shared" si="179"/>
        <v>7.3040000000000003</v>
      </c>
      <c r="N266" s="13">
        <f t="shared" si="187"/>
        <v>7.3040000000000003</v>
      </c>
      <c r="O266" s="13">
        <f t="shared" si="181"/>
        <v>7.3040000000000003</v>
      </c>
      <c r="P266" s="38"/>
      <c r="Q266" s="38"/>
      <c r="R266" s="38"/>
      <c r="S266" s="38"/>
      <c r="T266" s="38"/>
      <c r="U266" s="38"/>
      <c r="V266" s="1"/>
      <c r="W266" s="1"/>
    </row>
    <row r="267" spans="1:23" ht="15.75" customHeight="1" x14ac:dyDescent="0.25">
      <c r="A267" s="38"/>
      <c r="B267" s="38"/>
      <c r="C267" s="38"/>
      <c r="D267" s="38"/>
      <c r="E267" s="17" t="s">
        <v>90</v>
      </c>
      <c r="F267" s="13">
        <v>412</v>
      </c>
      <c r="G267" s="15">
        <v>2E-3</v>
      </c>
      <c r="H267" s="15">
        <v>2E-3</v>
      </c>
      <c r="I267" s="15">
        <v>2E-3</v>
      </c>
      <c r="J267" s="15">
        <v>2E-3</v>
      </c>
      <c r="K267" s="15">
        <v>2E-3</v>
      </c>
      <c r="L267" s="15">
        <v>2E-3</v>
      </c>
      <c r="M267" s="13">
        <f t="shared" si="179"/>
        <v>0.82400000000000007</v>
      </c>
      <c r="N267" s="13">
        <f t="shared" si="187"/>
        <v>0.82400000000000007</v>
      </c>
      <c r="O267" s="13">
        <f t="shared" si="181"/>
        <v>0.82400000000000007</v>
      </c>
      <c r="P267" s="38"/>
      <c r="Q267" s="38"/>
      <c r="R267" s="38"/>
      <c r="S267" s="38"/>
      <c r="T267" s="38"/>
      <c r="U267" s="38"/>
      <c r="V267" s="1"/>
      <c r="W267" s="1"/>
    </row>
    <row r="268" spans="1:23" ht="15.75" customHeight="1" x14ac:dyDescent="0.25">
      <c r="A268" s="38"/>
      <c r="B268" s="38"/>
      <c r="C268" s="38"/>
      <c r="D268" s="38"/>
      <c r="E268" s="17" t="s">
        <v>115</v>
      </c>
      <c r="F268" s="13">
        <v>64</v>
      </c>
      <c r="G268" s="15">
        <v>1E-3</v>
      </c>
      <c r="H268" s="15">
        <v>1E-3</v>
      </c>
      <c r="I268" s="15">
        <v>1E-3</v>
      </c>
      <c r="J268" s="15">
        <v>1E-3</v>
      </c>
      <c r="K268" s="15">
        <v>1E-3</v>
      </c>
      <c r="L268" s="15">
        <v>1E-3</v>
      </c>
      <c r="M268" s="13">
        <f t="shared" si="179"/>
        <v>6.4000000000000001E-2</v>
      </c>
      <c r="N268" s="13">
        <f t="shared" si="187"/>
        <v>6.4000000000000001E-2</v>
      </c>
      <c r="O268" s="13">
        <f t="shared" si="181"/>
        <v>6.4000000000000001E-2</v>
      </c>
      <c r="P268" s="38"/>
      <c r="Q268" s="38"/>
      <c r="R268" s="38"/>
      <c r="S268" s="38"/>
      <c r="T268" s="38"/>
      <c r="U268" s="38"/>
      <c r="V268" s="1"/>
      <c r="W268" s="1"/>
    </row>
    <row r="269" spans="1:23" ht="15.75" customHeight="1" x14ac:dyDescent="0.25">
      <c r="A269" s="38"/>
      <c r="B269" s="38"/>
      <c r="C269" s="38"/>
      <c r="D269" s="38"/>
      <c r="E269" s="17" t="s">
        <v>91</v>
      </c>
      <c r="F269" s="13">
        <v>5693</v>
      </c>
      <c r="G269" s="15">
        <v>1E-3</v>
      </c>
      <c r="H269" s="15">
        <v>1E-3</v>
      </c>
      <c r="I269" s="15">
        <v>1E-3</v>
      </c>
      <c r="J269" s="15">
        <v>1E-3</v>
      </c>
      <c r="K269" s="15">
        <v>1E-3</v>
      </c>
      <c r="L269" s="15">
        <v>1E-3</v>
      </c>
      <c r="M269" s="13">
        <f t="shared" si="179"/>
        <v>5.6930000000000005</v>
      </c>
      <c r="N269" s="13">
        <f t="shared" si="187"/>
        <v>5.6930000000000005</v>
      </c>
      <c r="O269" s="13">
        <f t="shared" si="181"/>
        <v>5.6930000000000005</v>
      </c>
      <c r="P269" s="38"/>
      <c r="Q269" s="38"/>
      <c r="R269" s="38"/>
      <c r="S269" s="38"/>
      <c r="T269" s="38"/>
      <c r="U269" s="38"/>
      <c r="V269" s="1"/>
      <c r="W269" s="1"/>
    </row>
    <row r="270" spans="1:23" ht="15.75" customHeight="1" x14ac:dyDescent="0.25">
      <c r="A270" s="38"/>
      <c r="B270" s="38"/>
      <c r="C270" s="38"/>
      <c r="D270" s="38"/>
      <c r="E270" s="17" t="s">
        <v>63</v>
      </c>
      <c r="F270" s="13">
        <v>1423</v>
      </c>
      <c r="G270" s="15">
        <v>2.8000000000000001E-2</v>
      </c>
      <c r="H270" s="15">
        <v>2.8000000000000001E-2</v>
      </c>
      <c r="I270" s="15">
        <v>2.8000000000000001E-2</v>
      </c>
      <c r="J270" s="15">
        <v>2.8000000000000001E-2</v>
      </c>
      <c r="K270" s="15">
        <v>2.8000000000000001E-2</v>
      </c>
      <c r="L270" s="15">
        <v>2.8000000000000001E-2</v>
      </c>
      <c r="M270" s="13">
        <f t="shared" si="179"/>
        <v>39.844000000000001</v>
      </c>
      <c r="N270" s="13">
        <f t="shared" si="187"/>
        <v>39.844000000000001</v>
      </c>
      <c r="O270" s="13">
        <f t="shared" si="181"/>
        <v>39.844000000000001</v>
      </c>
      <c r="P270" s="38"/>
      <c r="Q270" s="38"/>
      <c r="R270" s="38"/>
      <c r="S270" s="38"/>
      <c r="T270" s="38"/>
      <c r="U270" s="38"/>
      <c r="V270" s="1"/>
      <c r="W270" s="1"/>
    </row>
    <row r="271" spans="1:23" ht="15.75" customHeight="1" x14ac:dyDescent="0.25">
      <c r="A271" s="38"/>
      <c r="B271" s="38"/>
      <c r="C271" s="38"/>
      <c r="D271" s="38"/>
      <c r="E271" s="17" t="s">
        <v>92</v>
      </c>
      <c r="F271" s="13">
        <v>6000</v>
      </c>
      <c r="G271" s="30">
        <v>2.9999999999999997E-4</v>
      </c>
      <c r="H271" s="30">
        <v>2.9999999999999997E-4</v>
      </c>
      <c r="I271" s="30">
        <v>2.9999999999999997E-4</v>
      </c>
      <c r="J271" s="30">
        <v>2.9999999999999997E-4</v>
      </c>
      <c r="K271" s="30">
        <v>2.9999999999999997E-4</v>
      </c>
      <c r="L271" s="30">
        <v>2.9999999999999997E-4</v>
      </c>
      <c r="M271" s="13">
        <f t="shared" si="179"/>
        <v>1.7999999999999998</v>
      </c>
      <c r="N271" s="13">
        <f t="shared" si="187"/>
        <v>1.7999999999999998</v>
      </c>
      <c r="O271" s="13">
        <f t="shared" si="181"/>
        <v>1.7999999999999998</v>
      </c>
      <c r="P271" s="38"/>
      <c r="Q271" s="38"/>
      <c r="R271" s="38"/>
      <c r="S271" s="38"/>
      <c r="T271" s="38"/>
      <c r="U271" s="38"/>
      <c r="V271" s="1"/>
      <c r="W271" s="1"/>
    </row>
    <row r="272" spans="1:23" ht="15.75" customHeight="1" x14ac:dyDescent="0.25">
      <c r="A272" s="38"/>
      <c r="B272" s="38"/>
      <c r="C272" s="38"/>
      <c r="D272" s="38"/>
      <c r="E272" s="17" t="s">
        <v>121</v>
      </c>
      <c r="F272" s="13">
        <v>412</v>
      </c>
      <c r="G272" s="15">
        <v>1E-3</v>
      </c>
      <c r="H272" s="15">
        <v>1E-3</v>
      </c>
      <c r="I272" s="15">
        <v>1E-3</v>
      </c>
      <c r="J272" s="15">
        <v>1E-3</v>
      </c>
      <c r="K272" s="15">
        <v>1E-3</v>
      </c>
      <c r="L272" s="15">
        <v>1E-3</v>
      </c>
      <c r="M272" s="13">
        <f t="shared" si="179"/>
        <v>0.41200000000000003</v>
      </c>
      <c r="N272" s="13">
        <f t="shared" si="187"/>
        <v>0.41200000000000003</v>
      </c>
      <c r="O272" s="13">
        <f t="shared" si="181"/>
        <v>0.41200000000000003</v>
      </c>
      <c r="P272" s="38"/>
      <c r="Q272" s="38"/>
      <c r="R272" s="38"/>
      <c r="S272" s="38"/>
      <c r="T272" s="38"/>
      <c r="U272" s="38"/>
      <c r="V272" s="1"/>
      <c r="W272" s="1"/>
    </row>
    <row r="273" spans="1:23" ht="15.75" customHeight="1" x14ac:dyDescent="0.25">
      <c r="A273" s="39" t="s">
        <v>153</v>
      </c>
      <c r="B273" s="37">
        <v>200</v>
      </c>
      <c r="C273" s="37">
        <v>200</v>
      </c>
      <c r="D273" s="37">
        <v>200</v>
      </c>
      <c r="E273" s="16" t="s">
        <v>154</v>
      </c>
      <c r="F273" s="13">
        <v>2000</v>
      </c>
      <c r="G273" s="29">
        <v>0.02</v>
      </c>
      <c r="H273" s="29">
        <v>0.02</v>
      </c>
      <c r="I273" s="29">
        <v>0.02</v>
      </c>
      <c r="J273" s="29">
        <v>0.02</v>
      </c>
      <c r="K273" s="29">
        <v>0.02</v>
      </c>
      <c r="L273" s="29">
        <v>0.02</v>
      </c>
      <c r="M273" s="13">
        <f t="shared" si="179"/>
        <v>40</v>
      </c>
      <c r="N273" s="13">
        <f t="shared" si="187"/>
        <v>40</v>
      </c>
      <c r="O273" s="13">
        <f t="shared" si="181"/>
        <v>40</v>
      </c>
      <c r="P273" s="43">
        <f t="shared" ref="P273:R273" si="190">SUM(M273:M275)</f>
        <v>51.24</v>
      </c>
      <c r="Q273" s="43">
        <f t="shared" si="190"/>
        <v>51.24</v>
      </c>
      <c r="R273" s="43">
        <f t="shared" si="190"/>
        <v>51.24</v>
      </c>
      <c r="S273" s="43">
        <f t="shared" ref="S273:U273" si="191">P273+P273*80%</f>
        <v>92.231999999999999</v>
      </c>
      <c r="T273" s="43">
        <f t="shared" si="191"/>
        <v>92.231999999999999</v>
      </c>
      <c r="U273" s="43">
        <f t="shared" si="191"/>
        <v>92.231999999999999</v>
      </c>
      <c r="V273" s="1"/>
      <c r="W273" s="1"/>
    </row>
    <row r="274" spans="1:23" ht="15.75" customHeight="1" x14ac:dyDescent="0.25">
      <c r="A274" s="38"/>
      <c r="B274" s="38"/>
      <c r="C274" s="38"/>
      <c r="D274" s="38"/>
      <c r="E274" s="31" t="s">
        <v>101</v>
      </c>
      <c r="F274" s="13">
        <v>437</v>
      </c>
      <c r="G274" s="14">
        <v>0.02</v>
      </c>
      <c r="H274" s="15">
        <v>0.02</v>
      </c>
      <c r="I274" s="14">
        <v>0.02</v>
      </c>
      <c r="J274" s="14">
        <v>0.02</v>
      </c>
      <c r="K274" s="15">
        <v>0.02</v>
      </c>
      <c r="L274" s="14">
        <v>0.02</v>
      </c>
      <c r="M274" s="13">
        <f t="shared" si="179"/>
        <v>8.74</v>
      </c>
      <c r="N274" s="13">
        <f t="shared" si="187"/>
        <v>8.74</v>
      </c>
      <c r="O274" s="13">
        <f t="shared" si="181"/>
        <v>8.74</v>
      </c>
      <c r="P274" s="38"/>
      <c r="Q274" s="38"/>
      <c r="R274" s="38"/>
      <c r="S274" s="38"/>
      <c r="T274" s="38"/>
      <c r="U274" s="38"/>
      <c r="V274" s="1"/>
      <c r="W274" s="1"/>
    </row>
    <row r="275" spans="1:23" ht="15.75" customHeight="1" x14ac:dyDescent="0.25">
      <c r="A275" s="38"/>
      <c r="B275" s="38"/>
      <c r="C275" s="38"/>
      <c r="D275" s="38"/>
      <c r="E275" s="16" t="s">
        <v>155</v>
      </c>
      <c r="F275" s="13">
        <v>2500</v>
      </c>
      <c r="G275" s="14">
        <v>1E-3</v>
      </c>
      <c r="H275" s="14">
        <v>1E-3</v>
      </c>
      <c r="I275" s="14">
        <v>1E-3</v>
      </c>
      <c r="J275" s="14">
        <v>1E-3</v>
      </c>
      <c r="K275" s="14">
        <v>1E-3</v>
      </c>
      <c r="L275" s="14">
        <v>1E-3</v>
      </c>
      <c r="M275" s="13">
        <f t="shared" si="179"/>
        <v>2.5</v>
      </c>
      <c r="N275" s="13">
        <f t="shared" si="187"/>
        <v>2.5</v>
      </c>
      <c r="O275" s="13">
        <f t="shared" si="181"/>
        <v>2.5</v>
      </c>
      <c r="P275" s="38"/>
      <c r="Q275" s="38"/>
      <c r="R275" s="38"/>
      <c r="S275" s="38"/>
      <c r="T275" s="38"/>
      <c r="U275" s="38"/>
      <c r="V275" s="1"/>
      <c r="W275" s="1"/>
    </row>
    <row r="276" spans="1:23" ht="15.75" customHeight="1" x14ac:dyDescent="0.25">
      <c r="A276" s="21" t="s">
        <v>54</v>
      </c>
      <c r="B276" s="14">
        <v>20</v>
      </c>
      <c r="C276" s="14">
        <v>35</v>
      </c>
      <c r="D276" s="14">
        <v>40</v>
      </c>
      <c r="E276" s="18" t="s">
        <v>54</v>
      </c>
      <c r="F276" s="13">
        <v>425</v>
      </c>
      <c r="G276" s="15">
        <v>0.02</v>
      </c>
      <c r="H276" s="14">
        <v>3.5000000000000003E-2</v>
      </c>
      <c r="I276" s="15">
        <v>0.04</v>
      </c>
      <c r="J276" s="15">
        <v>0.02</v>
      </c>
      <c r="K276" s="14">
        <v>3.5000000000000003E-2</v>
      </c>
      <c r="L276" s="15">
        <v>0.04</v>
      </c>
      <c r="M276" s="13">
        <f t="shared" si="179"/>
        <v>8.5</v>
      </c>
      <c r="N276" s="13">
        <f t="shared" si="187"/>
        <v>14.875000000000002</v>
      </c>
      <c r="O276" s="13">
        <f t="shared" si="181"/>
        <v>17</v>
      </c>
      <c r="P276" s="13">
        <f t="shared" ref="P276:R276" si="192">SUM(M276)</f>
        <v>8.5</v>
      </c>
      <c r="Q276" s="13">
        <f t="shared" si="192"/>
        <v>14.875000000000002</v>
      </c>
      <c r="R276" s="13">
        <f t="shared" si="192"/>
        <v>17</v>
      </c>
      <c r="S276" s="24">
        <f t="shared" ref="S276:U276" si="193">P276+P276*80%</f>
        <v>15.3</v>
      </c>
      <c r="T276" s="24">
        <f t="shared" si="193"/>
        <v>26.775000000000006</v>
      </c>
      <c r="U276" s="24">
        <f t="shared" si="193"/>
        <v>30.6</v>
      </c>
      <c r="V276" s="1"/>
      <c r="W276" s="1"/>
    </row>
    <row r="277" spans="1:23" ht="15.75" customHeight="1" x14ac:dyDescent="0.25">
      <c r="A277" s="16"/>
      <c r="B277" s="16"/>
      <c r="C277" s="16"/>
      <c r="D277" s="16"/>
      <c r="E277" s="16"/>
      <c r="F277" s="13"/>
      <c r="G277" s="16"/>
      <c r="H277" s="16"/>
      <c r="I277" s="16"/>
      <c r="J277" s="16"/>
      <c r="K277" s="16"/>
      <c r="L277" s="16"/>
      <c r="M277" s="13"/>
      <c r="N277" s="13"/>
      <c r="O277" s="13"/>
      <c r="P277" s="23">
        <f t="shared" ref="P277:U277" si="194">SUM(P250:P276)</f>
        <v>461.21899999999999</v>
      </c>
      <c r="Q277" s="23">
        <f t="shared" si="194"/>
        <v>542.654</v>
      </c>
      <c r="R277" s="23">
        <f t="shared" si="194"/>
        <v>573.86700000000008</v>
      </c>
      <c r="S277" s="23">
        <f t="shared" si="194"/>
        <v>830.19419999999991</v>
      </c>
      <c r="T277" s="23">
        <f t="shared" si="194"/>
        <v>976.77720000000011</v>
      </c>
      <c r="U277" s="23">
        <f t="shared" si="194"/>
        <v>1032.9606000000001</v>
      </c>
      <c r="V277" s="1"/>
      <c r="W277" s="1"/>
    </row>
    <row r="278" spans="1:23" ht="15.75" customHeight="1" x14ac:dyDescent="0.25">
      <c r="A278" s="50" t="s">
        <v>156</v>
      </c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1"/>
      <c r="W278" s="1"/>
    </row>
    <row r="279" spans="1:23" ht="15.75" customHeight="1" x14ac:dyDescent="0.25">
      <c r="A279" s="45" t="s">
        <v>174</v>
      </c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1"/>
      <c r="W279" s="1"/>
    </row>
    <row r="280" spans="1:23" ht="15.75" customHeight="1" x14ac:dyDescent="0.25">
      <c r="A280" s="39" t="s">
        <v>98</v>
      </c>
      <c r="B280" s="42">
        <v>150</v>
      </c>
      <c r="C280" s="42" t="s">
        <v>23</v>
      </c>
      <c r="D280" s="42">
        <v>200</v>
      </c>
      <c r="E280" s="12" t="s">
        <v>24</v>
      </c>
      <c r="F280" s="13">
        <v>365</v>
      </c>
      <c r="G280" s="14">
        <v>0.03</v>
      </c>
      <c r="H280" s="14">
        <v>0.03</v>
      </c>
      <c r="I280" s="14">
        <v>0.03</v>
      </c>
      <c r="J280" s="14">
        <v>0.03</v>
      </c>
      <c r="K280" s="14">
        <v>0.03</v>
      </c>
      <c r="L280" s="14">
        <v>0.03</v>
      </c>
      <c r="M280" s="13">
        <f t="shared" ref="M280:M291" si="195">G280*F280</f>
        <v>10.95</v>
      </c>
      <c r="N280" s="13">
        <f t="shared" ref="N280:N291" si="196">H280*F280</f>
        <v>10.95</v>
      </c>
      <c r="O280" s="13">
        <f t="shared" ref="O280:O291" si="197">I280*F280</f>
        <v>10.95</v>
      </c>
      <c r="P280" s="43">
        <f t="shared" ref="P280:R280" si="198">SUM(M280:M285)</f>
        <v>90.143000000000001</v>
      </c>
      <c r="Q280" s="43">
        <f t="shared" si="198"/>
        <v>111.398</v>
      </c>
      <c r="R280" s="43">
        <f t="shared" si="198"/>
        <v>111.398</v>
      </c>
      <c r="S280" s="43">
        <f t="shared" ref="S280:U280" si="199">P280+P280*80%</f>
        <v>162.25740000000002</v>
      </c>
      <c r="T280" s="43">
        <f t="shared" si="199"/>
        <v>200.5164</v>
      </c>
      <c r="U280" s="43">
        <f t="shared" si="199"/>
        <v>200.5164</v>
      </c>
      <c r="V280" s="1"/>
      <c r="W280" s="1"/>
    </row>
    <row r="281" spans="1:23" ht="15.75" customHeight="1" x14ac:dyDescent="0.25">
      <c r="A281" s="38"/>
      <c r="B281" s="38"/>
      <c r="C281" s="38"/>
      <c r="D281" s="38"/>
      <c r="E281" s="16" t="s">
        <v>100</v>
      </c>
      <c r="F281" s="13">
        <v>607</v>
      </c>
      <c r="G281" s="15">
        <v>8.0000000000000002E-3</v>
      </c>
      <c r="H281" s="14">
        <v>1.4999999999999999E-2</v>
      </c>
      <c r="I281" s="14">
        <v>1.4999999999999999E-2</v>
      </c>
      <c r="J281" s="15">
        <v>8.0000000000000002E-3</v>
      </c>
      <c r="K281" s="14">
        <v>1.4999999999999999E-2</v>
      </c>
      <c r="L281" s="14">
        <v>1.4999999999999999E-2</v>
      </c>
      <c r="M281" s="13">
        <f t="shared" si="195"/>
        <v>4.8559999999999999</v>
      </c>
      <c r="N281" s="13">
        <f t="shared" si="196"/>
        <v>9.1050000000000004</v>
      </c>
      <c r="O281" s="13">
        <f t="shared" si="197"/>
        <v>9.1050000000000004</v>
      </c>
      <c r="P281" s="38"/>
      <c r="Q281" s="38"/>
      <c r="R281" s="38"/>
      <c r="S281" s="38"/>
      <c r="T281" s="38"/>
      <c r="U281" s="38"/>
      <c r="V281" s="1"/>
      <c r="W281" s="1"/>
    </row>
    <row r="282" spans="1:23" ht="15.75" customHeight="1" x14ac:dyDescent="0.25">
      <c r="A282" s="38"/>
      <c r="B282" s="38"/>
      <c r="C282" s="38"/>
      <c r="D282" s="38"/>
      <c r="E282" s="16" t="s">
        <v>141</v>
      </c>
      <c r="F282" s="13">
        <v>468</v>
      </c>
      <c r="G282" s="14">
        <v>7.5999999999999998E-2</v>
      </c>
      <c r="H282" s="14">
        <v>0.10299999999999999</v>
      </c>
      <c r="I282" s="14">
        <v>0.10299999999999999</v>
      </c>
      <c r="J282" s="14">
        <v>7.5999999999999998E-2</v>
      </c>
      <c r="K282" s="14">
        <v>0.10299999999999999</v>
      </c>
      <c r="L282" s="14">
        <v>0.10299999999999999</v>
      </c>
      <c r="M282" s="13">
        <f t="shared" si="195"/>
        <v>35.567999999999998</v>
      </c>
      <c r="N282" s="13">
        <f t="shared" si="196"/>
        <v>48.204000000000001</v>
      </c>
      <c r="O282" s="13">
        <f t="shared" si="197"/>
        <v>48.204000000000001</v>
      </c>
      <c r="P282" s="38"/>
      <c r="Q282" s="38"/>
      <c r="R282" s="38"/>
      <c r="S282" s="38"/>
      <c r="T282" s="38"/>
      <c r="U282" s="38"/>
      <c r="V282" s="1"/>
      <c r="W282" s="1"/>
    </row>
    <row r="283" spans="1:23" ht="15.75" customHeight="1" x14ac:dyDescent="0.25">
      <c r="A283" s="38"/>
      <c r="B283" s="38"/>
      <c r="C283" s="38"/>
      <c r="D283" s="38"/>
      <c r="E283" s="16" t="s">
        <v>101</v>
      </c>
      <c r="F283" s="13">
        <v>437</v>
      </c>
      <c r="G283" s="14">
        <v>5.0000000000000001E-3</v>
      </c>
      <c r="H283" s="14">
        <v>1.4999999999999999E-2</v>
      </c>
      <c r="I283" s="14">
        <v>1.4999999999999999E-2</v>
      </c>
      <c r="J283" s="14">
        <v>5.0000000000000001E-3</v>
      </c>
      <c r="K283" s="14">
        <v>1.4999999999999999E-2</v>
      </c>
      <c r="L283" s="14">
        <v>1.4999999999999999E-2</v>
      </c>
      <c r="M283" s="13">
        <f t="shared" si="195"/>
        <v>2.1850000000000001</v>
      </c>
      <c r="N283" s="13">
        <f t="shared" si="196"/>
        <v>6.5549999999999997</v>
      </c>
      <c r="O283" s="13">
        <f t="shared" si="197"/>
        <v>6.5549999999999997</v>
      </c>
      <c r="P283" s="38"/>
      <c r="Q283" s="38"/>
      <c r="R283" s="38"/>
      <c r="S283" s="38"/>
      <c r="T283" s="38"/>
      <c r="U283" s="38"/>
      <c r="V283" s="1"/>
      <c r="W283" s="1"/>
    </row>
    <row r="284" spans="1:23" ht="15.75" customHeight="1" x14ac:dyDescent="0.25">
      <c r="A284" s="38"/>
      <c r="B284" s="38"/>
      <c r="C284" s="38"/>
      <c r="D284" s="38"/>
      <c r="E284" s="16" t="s">
        <v>27</v>
      </c>
      <c r="F284" s="13">
        <v>3652</v>
      </c>
      <c r="G284" s="14">
        <v>0.01</v>
      </c>
      <c r="H284" s="14">
        <v>0.01</v>
      </c>
      <c r="I284" s="14">
        <v>0.01</v>
      </c>
      <c r="J284" s="14">
        <v>0.01</v>
      </c>
      <c r="K284" s="14">
        <v>0.01</v>
      </c>
      <c r="L284" s="14">
        <v>0.01</v>
      </c>
      <c r="M284" s="13">
        <f t="shared" si="195"/>
        <v>36.520000000000003</v>
      </c>
      <c r="N284" s="13">
        <f t="shared" si="196"/>
        <v>36.520000000000003</v>
      </c>
      <c r="O284" s="13">
        <f t="shared" si="197"/>
        <v>36.520000000000003</v>
      </c>
      <c r="P284" s="38"/>
      <c r="Q284" s="38"/>
      <c r="R284" s="38"/>
      <c r="S284" s="38"/>
      <c r="T284" s="38"/>
      <c r="U284" s="38"/>
      <c r="V284" s="1"/>
      <c r="W284" s="1"/>
    </row>
    <row r="285" spans="1:23" ht="15.75" customHeight="1" x14ac:dyDescent="0.25">
      <c r="A285" s="38"/>
      <c r="B285" s="38"/>
      <c r="C285" s="38"/>
      <c r="D285" s="38"/>
      <c r="E285" s="16" t="s">
        <v>28</v>
      </c>
      <c r="F285" s="13">
        <v>64</v>
      </c>
      <c r="G285" s="14">
        <v>1E-3</v>
      </c>
      <c r="H285" s="14">
        <v>1E-3</v>
      </c>
      <c r="I285" s="14">
        <v>1E-3</v>
      </c>
      <c r="J285" s="14">
        <v>1E-3</v>
      </c>
      <c r="K285" s="14">
        <v>1E-3</v>
      </c>
      <c r="L285" s="14">
        <v>1E-3</v>
      </c>
      <c r="M285" s="13">
        <f t="shared" si="195"/>
        <v>6.4000000000000001E-2</v>
      </c>
      <c r="N285" s="13">
        <f t="shared" si="196"/>
        <v>6.4000000000000001E-2</v>
      </c>
      <c r="O285" s="13">
        <f t="shared" si="197"/>
        <v>6.4000000000000001E-2</v>
      </c>
      <c r="P285" s="38"/>
      <c r="Q285" s="38"/>
      <c r="R285" s="38"/>
      <c r="S285" s="38"/>
      <c r="T285" s="38"/>
      <c r="U285" s="38"/>
      <c r="V285" s="1"/>
      <c r="W285" s="1"/>
    </row>
    <row r="286" spans="1:23" ht="15.75" customHeight="1" x14ac:dyDescent="0.25">
      <c r="A286" s="39" t="s">
        <v>103</v>
      </c>
      <c r="B286" s="42" t="s">
        <v>30</v>
      </c>
      <c r="C286" s="42" t="s">
        <v>31</v>
      </c>
      <c r="D286" s="42" t="s">
        <v>32</v>
      </c>
      <c r="E286" s="16" t="s">
        <v>27</v>
      </c>
      <c r="F286" s="13">
        <v>3652</v>
      </c>
      <c r="G286" s="14">
        <v>0.01</v>
      </c>
      <c r="H286" s="14">
        <v>0.01</v>
      </c>
      <c r="I286" s="14">
        <v>0.01</v>
      </c>
      <c r="J286" s="14">
        <v>0.01</v>
      </c>
      <c r="K286" s="14">
        <v>0.01</v>
      </c>
      <c r="L286" s="14">
        <v>0.01</v>
      </c>
      <c r="M286" s="13">
        <f t="shared" si="195"/>
        <v>36.520000000000003</v>
      </c>
      <c r="N286" s="13">
        <f t="shared" si="196"/>
        <v>36.520000000000003</v>
      </c>
      <c r="O286" s="13">
        <f t="shared" si="197"/>
        <v>36.520000000000003</v>
      </c>
      <c r="P286" s="43">
        <f t="shared" ref="P286:R286" si="200">SUM(M286:M288)</f>
        <v>73.09</v>
      </c>
      <c r="Q286" s="43">
        <f t="shared" si="200"/>
        <v>77.34</v>
      </c>
      <c r="R286" s="43">
        <f t="shared" si="200"/>
        <v>79.465000000000003</v>
      </c>
      <c r="S286" s="43">
        <f t="shared" ref="S286:U286" si="201">P286+P286*80%</f>
        <v>131.56200000000001</v>
      </c>
      <c r="T286" s="43">
        <f t="shared" si="201"/>
        <v>139.21200000000002</v>
      </c>
      <c r="U286" s="43">
        <f t="shared" si="201"/>
        <v>143.03700000000001</v>
      </c>
      <c r="V286" s="1"/>
      <c r="W286" s="1"/>
    </row>
    <row r="287" spans="1:23" ht="15.75" customHeight="1" x14ac:dyDescent="0.25">
      <c r="A287" s="38"/>
      <c r="B287" s="38"/>
      <c r="C287" s="38"/>
      <c r="D287" s="38"/>
      <c r="E287" s="16" t="s">
        <v>33</v>
      </c>
      <c r="F287" s="13">
        <v>5189</v>
      </c>
      <c r="G287" s="14">
        <v>5.0000000000000001E-3</v>
      </c>
      <c r="H287" s="14">
        <v>5.0000000000000001E-3</v>
      </c>
      <c r="I287" s="14">
        <v>5.0000000000000001E-3</v>
      </c>
      <c r="J287" s="14">
        <v>5.0000000000000001E-3</v>
      </c>
      <c r="K287" s="14">
        <v>5.0000000000000001E-3</v>
      </c>
      <c r="L287" s="14">
        <v>5.0000000000000001E-3</v>
      </c>
      <c r="M287" s="13">
        <f t="shared" si="195"/>
        <v>25.945</v>
      </c>
      <c r="N287" s="13">
        <f t="shared" si="196"/>
        <v>25.945</v>
      </c>
      <c r="O287" s="13">
        <f t="shared" si="197"/>
        <v>25.945</v>
      </c>
      <c r="P287" s="38"/>
      <c r="Q287" s="38"/>
      <c r="R287" s="38"/>
      <c r="S287" s="38"/>
      <c r="T287" s="38"/>
      <c r="U287" s="38"/>
      <c r="V287" s="1"/>
      <c r="W287" s="1"/>
    </row>
    <row r="288" spans="1:23" ht="15.75" customHeight="1" x14ac:dyDescent="0.25">
      <c r="A288" s="38"/>
      <c r="B288" s="38"/>
      <c r="C288" s="38"/>
      <c r="D288" s="38"/>
      <c r="E288" s="16" t="s">
        <v>34</v>
      </c>
      <c r="F288" s="13">
        <v>425</v>
      </c>
      <c r="G288" s="15">
        <v>2.5000000000000001E-2</v>
      </c>
      <c r="H288" s="15">
        <v>3.5000000000000003E-2</v>
      </c>
      <c r="I288" s="15">
        <v>0.04</v>
      </c>
      <c r="J288" s="15">
        <v>2.5000000000000001E-2</v>
      </c>
      <c r="K288" s="15">
        <v>3.5000000000000003E-2</v>
      </c>
      <c r="L288" s="15">
        <v>0.04</v>
      </c>
      <c r="M288" s="13">
        <f t="shared" si="195"/>
        <v>10.625</v>
      </c>
      <c r="N288" s="13">
        <f t="shared" si="196"/>
        <v>14.875000000000002</v>
      </c>
      <c r="O288" s="13">
        <f t="shared" si="197"/>
        <v>17</v>
      </c>
      <c r="P288" s="38"/>
      <c r="Q288" s="38"/>
      <c r="R288" s="38"/>
      <c r="S288" s="38"/>
      <c r="T288" s="38"/>
      <c r="U288" s="38"/>
      <c r="V288" s="1"/>
      <c r="W288" s="1"/>
    </row>
    <row r="289" spans="1:23" ht="15.75" customHeight="1" x14ac:dyDescent="0.25">
      <c r="A289" s="39" t="s">
        <v>104</v>
      </c>
      <c r="B289" s="37" t="s">
        <v>105</v>
      </c>
      <c r="C289" s="37" t="s">
        <v>105</v>
      </c>
      <c r="D289" s="37" t="s">
        <v>105</v>
      </c>
      <c r="E289" s="18" t="s">
        <v>38</v>
      </c>
      <c r="F289" s="13">
        <v>4822</v>
      </c>
      <c r="G289" s="14">
        <v>1E-3</v>
      </c>
      <c r="H289" s="14">
        <v>1E-3</v>
      </c>
      <c r="I289" s="14">
        <v>1E-3</v>
      </c>
      <c r="J289" s="14">
        <v>1E-3</v>
      </c>
      <c r="K289" s="14">
        <v>1E-3</v>
      </c>
      <c r="L289" s="14">
        <v>1E-3</v>
      </c>
      <c r="M289" s="13">
        <f t="shared" si="195"/>
        <v>4.8220000000000001</v>
      </c>
      <c r="N289" s="13">
        <f t="shared" si="196"/>
        <v>4.8220000000000001</v>
      </c>
      <c r="O289" s="13">
        <f t="shared" si="197"/>
        <v>4.8220000000000001</v>
      </c>
      <c r="P289" s="43">
        <f t="shared" ref="P289:R289" si="202">SUM(M289:M290)</f>
        <v>7.0069999999999997</v>
      </c>
      <c r="Q289" s="43">
        <f t="shared" si="202"/>
        <v>7.0069999999999997</v>
      </c>
      <c r="R289" s="43">
        <f t="shared" si="202"/>
        <v>7.0069999999999997</v>
      </c>
      <c r="S289" s="53">
        <f t="shared" ref="S289:U289" si="203">P289+P289*80%</f>
        <v>12.6126</v>
      </c>
      <c r="T289" s="53">
        <f t="shared" si="203"/>
        <v>12.6126</v>
      </c>
      <c r="U289" s="53">
        <f t="shared" si="203"/>
        <v>12.6126</v>
      </c>
      <c r="V289" s="1"/>
      <c r="W289" s="1"/>
    </row>
    <row r="290" spans="1:23" ht="15.75" customHeight="1" x14ac:dyDescent="0.25">
      <c r="A290" s="38"/>
      <c r="B290" s="38"/>
      <c r="C290" s="38"/>
      <c r="D290" s="38"/>
      <c r="E290" s="16" t="s">
        <v>101</v>
      </c>
      <c r="F290" s="13">
        <v>437</v>
      </c>
      <c r="G290" s="15">
        <v>5.0000000000000001E-3</v>
      </c>
      <c r="H290" s="15">
        <v>5.0000000000000001E-3</v>
      </c>
      <c r="I290" s="15">
        <v>5.0000000000000001E-3</v>
      </c>
      <c r="J290" s="15">
        <v>5.0000000000000001E-3</v>
      </c>
      <c r="K290" s="15">
        <v>5.0000000000000001E-3</v>
      </c>
      <c r="L290" s="15">
        <v>5.0000000000000001E-3</v>
      </c>
      <c r="M290" s="13">
        <f t="shared" si="195"/>
        <v>2.1850000000000001</v>
      </c>
      <c r="N290" s="13">
        <f t="shared" si="196"/>
        <v>2.1850000000000001</v>
      </c>
      <c r="O290" s="13">
        <f t="shared" si="197"/>
        <v>2.1850000000000001</v>
      </c>
      <c r="P290" s="38"/>
      <c r="Q290" s="38"/>
      <c r="R290" s="38"/>
      <c r="S290" s="38"/>
      <c r="T290" s="38"/>
      <c r="U290" s="38"/>
      <c r="V290" s="1"/>
      <c r="W290" s="1"/>
    </row>
    <row r="291" spans="1:23" ht="15.75" customHeight="1" x14ac:dyDescent="0.25">
      <c r="A291" s="17" t="s">
        <v>40</v>
      </c>
      <c r="B291" s="14">
        <v>100</v>
      </c>
      <c r="C291" s="14">
        <v>100</v>
      </c>
      <c r="D291" s="14">
        <v>100</v>
      </c>
      <c r="E291" s="16" t="s">
        <v>40</v>
      </c>
      <c r="F291" s="13">
        <v>3000</v>
      </c>
      <c r="G291" s="15">
        <v>5.0000000000000001E-3</v>
      </c>
      <c r="H291" s="15">
        <v>5.0000000000000001E-3</v>
      </c>
      <c r="I291" s="15">
        <v>5.0000000000000001E-3</v>
      </c>
      <c r="J291" s="15">
        <v>5.0000000000000001E-3</v>
      </c>
      <c r="K291" s="15">
        <v>5.0000000000000001E-3</v>
      </c>
      <c r="L291" s="15">
        <v>5.0000000000000001E-3</v>
      </c>
      <c r="M291" s="13">
        <f t="shared" si="195"/>
        <v>15</v>
      </c>
      <c r="N291" s="13">
        <f t="shared" si="196"/>
        <v>15</v>
      </c>
      <c r="O291" s="13">
        <f t="shared" si="197"/>
        <v>15</v>
      </c>
      <c r="P291" s="13">
        <f t="shared" ref="P291:R291" si="204">SUM(M291)</f>
        <v>15</v>
      </c>
      <c r="Q291" s="13">
        <f t="shared" si="204"/>
        <v>15</v>
      </c>
      <c r="R291" s="13">
        <f t="shared" si="204"/>
        <v>15</v>
      </c>
      <c r="S291" s="13">
        <f t="shared" ref="S291:U291" si="205">P291+P291*80%</f>
        <v>27</v>
      </c>
      <c r="T291" s="13">
        <f t="shared" si="205"/>
        <v>27</v>
      </c>
      <c r="U291" s="13">
        <f t="shared" si="205"/>
        <v>27</v>
      </c>
      <c r="V291" s="1"/>
      <c r="W291" s="1"/>
    </row>
    <row r="292" spans="1:23" ht="15.7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9">
        <f t="shared" ref="P292:U292" si="206">SUM(P280:P291)</f>
        <v>185.24</v>
      </c>
      <c r="Q292" s="19">
        <f t="shared" si="206"/>
        <v>210.745</v>
      </c>
      <c r="R292" s="19">
        <f t="shared" si="206"/>
        <v>212.87</v>
      </c>
      <c r="S292" s="19">
        <f t="shared" si="206"/>
        <v>333.43200000000002</v>
      </c>
      <c r="T292" s="19">
        <f t="shared" si="206"/>
        <v>379.34100000000001</v>
      </c>
      <c r="U292" s="19">
        <f t="shared" si="206"/>
        <v>383.166</v>
      </c>
      <c r="V292" s="1"/>
      <c r="W292" s="1"/>
    </row>
    <row r="293" spans="1:23" ht="15.75" customHeight="1" x14ac:dyDescent="0.25">
      <c r="A293" s="34" t="s">
        <v>175</v>
      </c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6"/>
      <c r="V293" s="1"/>
      <c r="W293" s="1"/>
    </row>
    <row r="294" spans="1:23" ht="15.75" customHeight="1" x14ac:dyDescent="0.25">
      <c r="A294" s="51" t="s">
        <v>107</v>
      </c>
      <c r="B294" s="37">
        <v>60</v>
      </c>
      <c r="C294" s="37">
        <v>100</v>
      </c>
      <c r="D294" s="37">
        <v>100</v>
      </c>
      <c r="E294" s="16" t="s">
        <v>49</v>
      </c>
      <c r="F294" s="13">
        <v>240</v>
      </c>
      <c r="G294" s="14">
        <v>6.5000000000000002E-2</v>
      </c>
      <c r="H294" s="14">
        <v>0.108</v>
      </c>
      <c r="I294" s="14">
        <v>0.108</v>
      </c>
      <c r="J294" s="14">
        <v>5.1999999999999998E-2</v>
      </c>
      <c r="K294" s="14">
        <v>8.5999999999999993E-2</v>
      </c>
      <c r="L294" s="14">
        <v>8.5999999999999993E-2</v>
      </c>
      <c r="M294" s="13">
        <f t="shared" ref="M294:M306" si="207">G294*F294</f>
        <v>15.600000000000001</v>
      </c>
      <c r="N294" s="13">
        <f t="shared" ref="N294:N306" si="208">H294*F294</f>
        <v>25.919999999999998</v>
      </c>
      <c r="O294" s="13">
        <f t="shared" ref="O294:O306" si="209">I294*F294</f>
        <v>25.919999999999998</v>
      </c>
      <c r="P294" s="43">
        <f t="shared" ref="P294:R294" si="210">SUM(M294:M296)</f>
        <v>33.126000000000005</v>
      </c>
      <c r="Q294" s="43">
        <f t="shared" si="210"/>
        <v>49.288000000000004</v>
      </c>
      <c r="R294" s="43">
        <f t="shared" si="210"/>
        <v>49.941000000000003</v>
      </c>
      <c r="S294" s="43">
        <f t="shared" ref="S294:U294" si="211">P294+P294*80%</f>
        <v>59.62680000000001</v>
      </c>
      <c r="T294" s="43">
        <f t="shared" si="211"/>
        <v>88.718400000000003</v>
      </c>
      <c r="U294" s="43">
        <f t="shared" si="211"/>
        <v>89.893799999999999</v>
      </c>
      <c r="V294" s="1"/>
      <c r="W294" s="1"/>
    </row>
    <row r="295" spans="1:23" ht="15.75" customHeight="1" x14ac:dyDescent="0.25">
      <c r="A295" s="38"/>
      <c r="B295" s="38"/>
      <c r="C295" s="38"/>
      <c r="D295" s="38"/>
      <c r="E295" s="16" t="s">
        <v>108</v>
      </c>
      <c r="F295" s="13">
        <v>5189</v>
      </c>
      <c r="G295" s="14">
        <v>3.0000000000000001E-3</v>
      </c>
      <c r="H295" s="14">
        <v>4.0000000000000001E-3</v>
      </c>
      <c r="I295" s="14">
        <v>4.0000000000000001E-3</v>
      </c>
      <c r="J295" s="14">
        <v>3.0000000000000001E-3</v>
      </c>
      <c r="K295" s="14">
        <v>4.0000000000000001E-3</v>
      </c>
      <c r="L295" s="14">
        <v>4.0000000000000001E-3</v>
      </c>
      <c r="M295" s="13">
        <f t="shared" si="207"/>
        <v>15.567</v>
      </c>
      <c r="N295" s="13">
        <f t="shared" si="208"/>
        <v>20.756</v>
      </c>
      <c r="O295" s="13">
        <f t="shared" si="209"/>
        <v>20.756</v>
      </c>
      <c r="P295" s="38"/>
      <c r="Q295" s="38"/>
      <c r="R295" s="38"/>
      <c r="S295" s="38"/>
      <c r="T295" s="38"/>
      <c r="U295" s="38"/>
      <c r="V295" s="1"/>
      <c r="W295" s="1"/>
    </row>
    <row r="296" spans="1:23" ht="15.75" customHeight="1" x14ac:dyDescent="0.25">
      <c r="A296" s="38"/>
      <c r="B296" s="38"/>
      <c r="C296" s="38"/>
      <c r="D296" s="38"/>
      <c r="E296" s="16" t="s">
        <v>45</v>
      </c>
      <c r="F296" s="13">
        <v>653</v>
      </c>
      <c r="G296" s="14">
        <v>3.0000000000000001E-3</v>
      </c>
      <c r="H296" s="14">
        <v>4.0000000000000001E-3</v>
      </c>
      <c r="I296" s="14">
        <v>5.0000000000000001E-3</v>
      </c>
      <c r="J296" s="14">
        <v>3.0000000000000001E-3</v>
      </c>
      <c r="K296" s="14">
        <v>4.0000000000000001E-3</v>
      </c>
      <c r="L296" s="14">
        <v>5.0000000000000001E-3</v>
      </c>
      <c r="M296" s="13">
        <f t="shared" si="207"/>
        <v>1.9590000000000001</v>
      </c>
      <c r="N296" s="13">
        <f t="shared" si="208"/>
        <v>2.6120000000000001</v>
      </c>
      <c r="O296" s="13">
        <f t="shared" si="209"/>
        <v>3.2650000000000001</v>
      </c>
      <c r="P296" s="38"/>
      <c r="Q296" s="38"/>
      <c r="R296" s="38"/>
      <c r="S296" s="38"/>
      <c r="T296" s="38"/>
      <c r="U296" s="38"/>
      <c r="V296" s="1"/>
      <c r="W296" s="1"/>
    </row>
    <row r="297" spans="1:23" ht="15.75" customHeight="1" x14ac:dyDescent="0.25">
      <c r="A297" s="39" t="s">
        <v>109</v>
      </c>
      <c r="B297" s="37">
        <v>200</v>
      </c>
      <c r="C297" s="37">
        <v>200</v>
      </c>
      <c r="D297" s="37">
        <v>200</v>
      </c>
      <c r="E297" s="20" t="s">
        <v>143</v>
      </c>
      <c r="F297" s="13">
        <v>1426</v>
      </c>
      <c r="G297" s="15">
        <v>0.16</v>
      </c>
      <c r="H297" s="15">
        <v>0.16</v>
      </c>
      <c r="I297" s="15">
        <v>0.16</v>
      </c>
      <c r="J297" s="15">
        <v>0.109</v>
      </c>
      <c r="K297" s="15">
        <v>0.109</v>
      </c>
      <c r="L297" s="15">
        <v>0.109</v>
      </c>
      <c r="M297" s="13">
        <f t="shared" si="207"/>
        <v>228.16</v>
      </c>
      <c r="N297" s="13">
        <f t="shared" si="208"/>
        <v>228.16</v>
      </c>
      <c r="O297" s="13">
        <f t="shared" si="209"/>
        <v>228.16</v>
      </c>
      <c r="P297" s="43">
        <f t="shared" ref="P297:R297" si="212">SUM(M297:M302)</f>
        <v>258.99400000000003</v>
      </c>
      <c r="Q297" s="43">
        <f t="shared" si="212"/>
        <v>258.99400000000003</v>
      </c>
      <c r="R297" s="43">
        <f t="shared" si="212"/>
        <v>258.99400000000003</v>
      </c>
      <c r="S297" s="43">
        <f t="shared" ref="S297:U297" si="213">P297+P297*80%</f>
        <v>466.18920000000003</v>
      </c>
      <c r="T297" s="43">
        <f t="shared" si="213"/>
        <v>466.18920000000003</v>
      </c>
      <c r="U297" s="43">
        <f t="shared" si="213"/>
        <v>466.18920000000003</v>
      </c>
      <c r="V297" s="1"/>
      <c r="W297" s="1"/>
    </row>
    <row r="298" spans="1:23" ht="15.75" customHeight="1" x14ac:dyDescent="0.25">
      <c r="A298" s="38"/>
      <c r="B298" s="38"/>
      <c r="C298" s="38"/>
      <c r="D298" s="38"/>
      <c r="E298" s="16" t="s">
        <v>45</v>
      </c>
      <c r="F298" s="13">
        <v>653</v>
      </c>
      <c r="G298" s="15">
        <v>5.0000000000000001E-3</v>
      </c>
      <c r="H298" s="15">
        <v>5.0000000000000001E-3</v>
      </c>
      <c r="I298" s="15">
        <v>5.0000000000000001E-3</v>
      </c>
      <c r="J298" s="15">
        <v>5.0000000000000001E-3</v>
      </c>
      <c r="K298" s="15">
        <v>5.0000000000000001E-3</v>
      </c>
      <c r="L298" s="15">
        <v>5.0000000000000001E-3</v>
      </c>
      <c r="M298" s="13">
        <f t="shared" si="207"/>
        <v>3.2650000000000001</v>
      </c>
      <c r="N298" s="13">
        <f t="shared" si="208"/>
        <v>3.2650000000000001</v>
      </c>
      <c r="O298" s="13">
        <f t="shared" si="209"/>
        <v>3.2650000000000001</v>
      </c>
      <c r="P298" s="38"/>
      <c r="Q298" s="38"/>
      <c r="R298" s="38"/>
      <c r="S298" s="38"/>
      <c r="T298" s="38"/>
      <c r="U298" s="38"/>
      <c r="V298" s="1"/>
      <c r="W298" s="1"/>
    </row>
    <row r="299" spans="1:23" ht="15.75" customHeight="1" x14ac:dyDescent="0.25">
      <c r="A299" s="38"/>
      <c r="B299" s="38"/>
      <c r="C299" s="38"/>
      <c r="D299" s="38"/>
      <c r="E299" s="16" t="s">
        <v>48</v>
      </c>
      <c r="F299" s="13">
        <v>191</v>
      </c>
      <c r="G299" s="15">
        <v>0.107</v>
      </c>
      <c r="H299" s="15">
        <v>0.107</v>
      </c>
      <c r="I299" s="15">
        <v>0.107</v>
      </c>
      <c r="J299" s="15">
        <v>0.08</v>
      </c>
      <c r="K299" s="15">
        <v>0.08</v>
      </c>
      <c r="L299" s="15">
        <v>0.08</v>
      </c>
      <c r="M299" s="13">
        <f t="shared" si="207"/>
        <v>20.437000000000001</v>
      </c>
      <c r="N299" s="13">
        <f t="shared" si="208"/>
        <v>20.437000000000001</v>
      </c>
      <c r="O299" s="13">
        <f t="shared" si="209"/>
        <v>20.437000000000001</v>
      </c>
      <c r="P299" s="38"/>
      <c r="Q299" s="38"/>
      <c r="R299" s="38"/>
      <c r="S299" s="38"/>
      <c r="T299" s="38"/>
      <c r="U299" s="38"/>
      <c r="V299" s="1"/>
      <c r="W299" s="1"/>
    </row>
    <row r="300" spans="1:23" ht="15.75" customHeight="1" x14ac:dyDescent="0.25">
      <c r="A300" s="38"/>
      <c r="B300" s="38"/>
      <c r="C300" s="38"/>
      <c r="D300" s="38"/>
      <c r="E300" s="16" t="s">
        <v>49</v>
      </c>
      <c r="F300" s="13">
        <v>240</v>
      </c>
      <c r="G300" s="15">
        <v>2.1999999999999999E-2</v>
      </c>
      <c r="H300" s="15">
        <v>2.1999999999999999E-2</v>
      </c>
      <c r="I300" s="15">
        <v>2.1999999999999999E-2</v>
      </c>
      <c r="J300" s="15">
        <v>1.7999999999999999E-2</v>
      </c>
      <c r="K300" s="15">
        <v>1.7999999999999999E-2</v>
      </c>
      <c r="L300" s="15">
        <v>1.7999999999999999E-2</v>
      </c>
      <c r="M300" s="13">
        <f t="shared" si="207"/>
        <v>5.2799999999999994</v>
      </c>
      <c r="N300" s="13">
        <f t="shared" si="208"/>
        <v>5.2799999999999994</v>
      </c>
      <c r="O300" s="13">
        <f t="shared" si="209"/>
        <v>5.2799999999999994</v>
      </c>
      <c r="P300" s="38"/>
      <c r="Q300" s="38"/>
      <c r="R300" s="38"/>
      <c r="S300" s="38"/>
      <c r="T300" s="38"/>
      <c r="U300" s="38"/>
      <c r="V300" s="1"/>
      <c r="W300" s="1"/>
    </row>
    <row r="301" spans="1:23" ht="15.75" customHeight="1" x14ac:dyDescent="0.25">
      <c r="A301" s="38"/>
      <c r="B301" s="38"/>
      <c r="C301" s="38"/>
      <c r="D301" s="38"/>
      <c r="E301" s="16" t="s">
        <v>58</v>
      </c>
      <c r="F301" s="13">
        <v>149</v>
      </c>
      <c r="G301" s="14">
        <v>1.2E-2</v>
      </c>
      <c r="H301" s="14">
        <v>1.2E-2</v>
      </c>
      <c r="I301" s="14">
        <v>1.2E-2</v>
      </c>
      <c r="J301" s="15">
        <v>0.01</v>
      </c>
      <c r="K301" s="15">
        <v>0.01</v>
      </c>
      <c r="L301" s="15">
        <v>0.01</v>
      </c>
      <c r="M301" s="13">
        <f t="shared" si="207"/>
        <v>1.788</v>
      </c>
      <c r="N301" s="13">
        <f t="shared" si="208"/>
        <v>1.788</v>
      </c>
      <c r="O301" s="13">
        <f t="shared" si="209"/>
        <v>1.788</v>
      </c>
      <c r="P301" s="38"/>
      <c r="Q301" s="38"/>
      <c r="R301" s="38"/>
      <c r="S301" s="38"/>
      <c r="T301" s="38"/>
      <c r="U301" s="38"/>
      <c r="V301" s="1"/>
      <c r="W301" s="1"/>
    </row>
    <row r="302" spans="1:23" ht="15.75" customHeight="1" x14ac:dyDescent="0.25">
      <c r="A302" s="38"/>
      <c r="B302" s="38"/>
      <c r="C302" s="38"/>
      <c r="D302" s="38"/>
      <c r="E302" s="16" t="s">
        <v>115</v>
      </c>
      <c r="F302" s="13">
        <v>64</v>
      </c>
      <c r="G302" s="14">
        <v>1E-3</v>
      </c>
      <c r="H302" s="14">
        <v>1E-3</v>
      </c>
      <c r="I302" s="14">
        <v>1E-3</v>
      </c>
      <c r="J302" s="14">
        <v>1E-3</v>
      </c>
      <c r="K302" s="14">
        <v>1E-3</v>
      </c>
      <c r="L302" s="14">
        <v>1E-3</v>
      </c>
      <c r="M302" s="13">
        <f t="shared" si="207"/>
        <v>6.4000000000000001E-2</v>
      </c>
      <c r="N302" s="13">
        <f t="shared" si="208"/>
        <v>6.4000000000000001E-2</v>
      </c>
      <c r="O302" s="13">
        <f t="shared" si="209"/>
        <v>6.4000000000000001E-2</v>
      </c>
      <c r="P302" s="38"/>
      <c r="Q302" s="38"/>
      <c r="R302" s="38"/>
      <c r="S302" s="38"/>
      <c r="T302" s="38"/>
      <c r="U302" s="38"/>
      <c r="V302" s="1"/>
      <c r="W302" s="1"/>
    </row>
    <row r="303" spans="1:23" ht="15.75" customHeight="1" x14ac:dyDescent="0.25">
      <c r="A303" s="39" t="s">
        <v>157</v>
      </c>
      <c r="B303" s="37">
        <v>200</v>
      </c>
      <c r="C303" s="37">
        <v>200</v>
      </c>
      <c r="D303" s="37">
        <v>200</v>
      </c>
      <c r="E303" s="20" t="s">
        <v>52</v>
      </c>
      <c r="F303" s="13">
        <v>1500</v>
      </c>
      <c r="G303" s="14">
        <v>3.0000000000000001E-3</v>
      </c>
      <c r="H303" s="14">
        <v>3.0000000000000001E-3</v>
      </c>
      <c r="I303" s="14">
        <v>3.0000000000000001E-3</v>
      </c>
      <c r="J303" s="14">
        <v>3.0000000000000001E-3</v>
      </c>
      <c r="K303" s="14">
        <v>3.0000000000000001E-3</v>
      </c>
      <c r="L303" s="14">
        <v>3.0000000000000001E-3</v>
      </c>
      <c r="M303" s="13">
        <f t="shared" si="207"/>
        <v>4.5</v>
      </c>
      <c r="N303" s="13">
        <f t="shared" si="208"/>
        <v>4.5</v>
      </c>
      <c r="O303" s="13">
        <f t="shared" si="209"/>
        <v>4.5</v>
      </c>
      <c r="P303" s="43">
        <f t="shared" ref="P303:R303" si="214">SUM(M303:M305)</f>
        <v>46.870000000000005</v>
      </c>
      <c r="Q303" s="43">
        <f t="shared" si="214"/>
        <v>46.870000000000005</v>
      </c>
      <c r="R303" s="43">
        <f t="shared" si="214"/>
        <v>46.870000000000005</v>
      </c>
      <c r="S303" s="43">
        <f t="shared" ref="S303:U303" si="215">P303+P303*80%</f>
        <v>84.366000000000014</v>
      </c>
      <c r="T303" s="43">
        <f t="shared" si="215"/>
        <v>84.366000000000014</v>
      </c>
      <c r="U303" s="43">
        <f t="shared" si="215"/>
        <v>84.366000000000014</v>
      </c>
      <c r="V303" s="1"/>
      <c r="W303" s="1"/>
    </row>
    <row r="304" spans="1:23" ht="15.75" customHeight="1" x14ac:dyDescent="0.25">
      <c r="A304" s="38"/>
      <c r="B304" s="38"/>
      <c r="C304" s="38"/>
      <c r="D304" s="38"/>
      <c r="E304" s="16" t="s">
        <v>101</v>
      </c>
      <c r="F304" s="13">
        <v>437</v>
      </c>
      <c r="G304" s="15">
        <v>0.01</v>
      </c>
      <c r="H304" s="15">
        <v>0.01</v>
      </c>
      <c r="I304" s="15">
        <v>0.01</v>
      </c>
      <c r="J304" s="15">
        <v>0.01</v>
      </c>
      <c r="K304" s="15">
        <v>0.01</v>
      </c>
      <c r="L304" s="15">
        <v>0.01</v>
      </c>
      <c r="M304" s="13">
        <f t="shared" si="207"/>
        <v>4.37</v>
      </c>
      <c r="N304" s="13">
        <f t="shared" si="208"/>
        <v>4.37</v>
      </c>
      <c r="O304" s="13">
        <f t="shared" si="209"/>
        <v>4.37</v>
      </c>
      <c r="P304" s="38"/>
      <c r="Q304" s="38"/>
      <c r="R304" s="38"/>
      <c r="S304" s="38"/>
      <c r="T304" s="38"/>
      <c r="U304" s="38"/>
      <c r="V304" s="1"/>
      <c r="W304" s="1"/>
    </row>
    <row r="305" spans="1:23" ht="15.75" customHeight="1" x14ac:dyDescent="0.25">
      <c r="A305" s="38"/>
      <c r="B305" s="38"/>
      <c r="C305" s="38"/>
      <c r="D305" s="38"/>
      <c r="E305" s="16" t="s">
        <v>158</v>
      </c>
      <c r="F305" s="13">
        <v>2000</v>
      </c>
      <c r="G305" s="14">
        <v>1.9E-2</v>
      </c>
      <c r="H305" s="14">
        <v>1.9E-2</v>
      </c>
      <c r="I305" s="14">
        <v>1.9E-2</v>
      </c>
      <c r="J305" s="14">
        <v>1.9E-2</v>
      </c>
      <c r="K305" s="14">
        <v>1.9E-2</v>
      </c>
      <c r="L305" s="14">
        <v>1.9E-2</v>
      </c>
      <c r="M305" s="13">
        <f t="shared" si="207"/>
        <v>38</v>
      </c>
      <c r="N305" s="13">
        <f t="shared" si="208"/>
        <v>38</v>
      </c>
      <c r="O305" s="13">
        <f t="shared" si="209"/>
        <v>38</v>
      </c>
      <c r="P305" s="38"/>
      <c r="Q305" s="38"/>
      <c r="R305" s="38"/>
      <c r="S305" s="38"/>
      <c r="T305" s="38"/>
      <c r="U305" s="38"/>
      <c r="V305" s="1"/>
      <c r="W305" s="1"/>
    </row>
    <row r="306" spans="1:23" ht="15.75" customHeight="1" x14ac:dyDescent="0.25">
      <c r="A306" s="21" t="s">
        <v>54</v>
      </c>
      <c r="B306" s="14">
        <v>20</v>
      </c>
      <c r="C306" s="14">
        <v>35</v>
      </c>
      <c r="D306" s="14">
        <v>40</v>
      </c>
      <c r="E306" s="22" t="s">
        <v>54</v>
      </c>
      <c r="F306" s="13">
        <v>425</v>
      </c>
      <c r="G306" s="15">
        <v>0.02</v>
      </c>
      <c r="H306" s="14">
        <v>3.5000000000000003E-2</v>
      </c>
      <c r="I306" s="15">
        <v>0.04</v>
      </c>
      <c r="J306" s="15">
        <v>0.02</v>
      </c>
      <c r="K306" s="14">
        <v>3.5000000000000003E-2</v>
      </c>
      <c r="L306" s="15">
        <v>0.04</v>
      </c>
      <c r="M306" s="13">
        <f t="shared" si="207"/>
        <v>8.5</v>
      </c>
      <c r="N306" s="13">
        <f t="shared" si="208"/>
        <v>14.875000000000002</v>
      </c>
      <c r="O306" s="13">
        <f t="shared" si="209"/>
        <v>17</v>
      </c>
      <c r="P306" s="13">
        <f t="shared" ref="P306:R306" si="216">SUM(M306)</f>
        <v>8.5</v>
      </c>
      <c r="Q306" s="13">
        <f t="shared" si="216"/>
        <v>14.875000000000002</v>
      </c>
      <c r="R306" s="13">
        <f t="shared" si="216"/>
        <v>17</v>
      </c>
      <c r="S306" s="13">
        <f t="shared" ref="S306:U306" si="217">P306+P306*80%</f>
        <v>15.3</v>
      </c>
      <c r="T306" s="13">
        <f t="shared" si="217"/>
        <v>26.775000000000006</v>
      </c>
      <c r="U306" s="13">
        <f t="shared" si="217"/>
        <v>30.6</v>
      </c>
      <c r="V306" s="1"/>
      <c r="W306" s="1"/>
    </row>
    <row r="307" spans="1:23" ht="15.75" customHeight="1" x14ac:dyDescent="0.25">
      <c r="A307" s="21"/>
      <c r="B307" s="14"/>
      <c r="C307" s="14"/>
      <c r="D307" s="14"/>
      <c r="E307" s="22"/>
      <c r="F307" s="13"/>
      <c r="G307" s="15"/>
      <c r="H307" s="14"/>
      <c r="I307" s="15"/>
      <c r="J307" s="15"/>
      <c r="K307" s="15"/>
      <c r="L307" s="15"/>
      <c r="M307" s="13"/>
      <c r="N307" s="13"/>
      <c r="O307" s="13"/>
      <c r="P307" s="23">
        <f t="shared" ref="P307:U307" si="218">SUM(P294:P306)</f>
        <v>347.49</v>
      </c>
      <c r="Q307" s="23">
        <f t="shared" si="218"/>
        <v>370.02700000000004</v>
      </c>
      <c r="R307" s="23">
        <f t="shared" si="218"/>
        <v>372.80500000000006</v>
      </c>
      <c r="S307" s="23">
        <f t="shared" si="218"/>
        <v>625.48199999999997</v>
      </c>
      <c r="T307" s="23">
        <f t="shared" si="218"/>
        <v>666.04859999999996</v>
      </c>
      <c r="U307" s="23">
        <f t="shared" si="218"/>
        <v>671.04900000000009</v>
      </c>
      <c r="V307" s="1"/>
      <c r="W307" s="1"/>
    </row>
    <row r="308" spans="1:23" ht="15.75" customHeight="1" x14ac:dyDescent="0.25">
      <c r="A308" s="40" t="s">
        <v>176</v>
      </c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1"/>
      <c r="W308" s="1"/>
    </row>
    <row r="309" spans="1:23" ht="15.75" customHeight="1" x14ac:dyDescent="0.25">
      <c r="A309" s="39" t="s">
        <v>159</v>
      </c>
      <c r="B309" s="52" t="s">
        <v>78</v>
      </c>
      <c r="C309" s="52" t="s">
        <v>79</v>
      </c>
      <c r="D309" s="52" t="s">
        <v>79</v>
      </c>
      <c r="E309" s="12" t="s">
        <v>113</v>
      </c>
      <c r="F309" s="13">
        <v>2711</v>
      </c>
      <c r="G309" s="15">
        <v>6.9000000000000006E-2</v>
      </c>
      <c r="H309" s="15">
        <v>8.5999999999999993E-2</v>
      </c>
      <c r="I309" s="15">
        <v>8.5999999999999993E-2</v>
      </c>
      <c r="J309" s="15">
        <v>0.05</v>
      </c>
      <c r="K309" s="15">
        <v>6.3E-2</v>
      </c>
      <c r="L309" s="15">
        <v>6.3E-2</v>
      </c>
      <c r="M309" s="13">
        <f t="shared" ref="M309:M331" si="219">G309*F309</f>
        <v>187.05900000000003</v>
      </c>
      <c r="N309" s="13">
        <f t="shared" ref="N309:N331" si="220">H309*F309</f>
        <v>233.14599999999999</v>
      </c>
      <c r="O309" s="13">
        <f t="shared" ref="O309:O331" si="221">I309*F309</f>
        <v>233.14599999999999</v>
      </c>
      <c r="P309" s="43">
        <f t="shared" ref="P309:R309" si="222">SUM(M309:M315)</f>
        <v>200.59100000000001</v>
      </c>
      <c r="Q309" s="43">
        <f t="shared" si="222"/>
        <v>249.39499999999998</v>
      </c>
      <c r="R309" s="43">
        <f t="shared" si="222"/>
        <v>249.39499999999998</v>
      </c>
      <c r="S309" s="43">
        <f t="shared" ref="S309:U309" si="223">P309+P309*80%</f>
        <v>361.06380000000001</v>
      </c>
      <c r="T309" s="43">
        <f t="shared" si="223"/>
        <v>448.91099999999994</v>
      </c>
      <c r="U309" s="43">
        <f t="shared" si="223"/>
        <v>448.91099999999994</v>
      </c>
      <c r="V309" s="1"/>
      <c r="W309" s="1"/>
    </row>
    <row r="310" spans="1:23" ht="15.75" customHeight="1" x14ac:dyDescent="0.25">
      <c r="A310" s="38"/>
      <c r="B310" s="38"/>
      <c r="C310" s="38"/>
      <c r="D310" s="38"/>
      <c r="E310" s="16" t="s">
        <v>100</v>
      </c>
      <c r="F310" s="13">
        <v>607</v>
      </c>
      <c r="G310" s="15">
        <v>7.0000000000000001E-3</v>
      </c>
      <c r="H310" s="15">
        <v>8.0000000000000002E-3</v>
      </c>
      <c r="I310" s="15">
        <v>8.0000000000000002E-3</v>
      </c>
      <c r="J310" s="15">
        <v>7.0000000000000001E-3</v>
      </c>
      <c r="K310" s="15">
        <v>8.0000000000000002E-3</v>
      </c>
      <c r="L310" s="15">
        <v>8.0000000000000002E-3</v>
      </c>
      <c r="M310" s="13">
        <f t="shared" si="219"/>
        <v>4.2489999999999997</v>
      </c>
      <c r="N310" s="13">
        <f t="shared" si="220"/>
        <v>4.8559999999999999</v>
      </c>
      <c r="O310" s="13">
        <f t="shared" si="221"/>
        <v>4.8559999999999999</v>
      </c>
      <c r="P310" s="38"/>
      <c r="Q310" s="38"/>
      <c r="R310" s="38"/>
      <c r="S310" s="38"/>
      <c r="T310" s="38"/>
      <c r="U310" s="38"/>
      <c r="V310" s="1"/>
      <c r="W310" s="1"/>
    </row>
    <row r="311" spans="1:23" ht="15.75" customHeight="1" x14ac:dyDescent="0.25">
      <c r="A311" s="38"/>
      <c r="B311" s="38"/>
      <c r="C311" s="38"/>
      <c r="D311" s="38"/>
      <c r="E311" s="16" t="s">
        <v>58</v>
      </c>
      <c r="F311" s="13">
        <v>149</v>
      </c>
      <c r="G311" s="14">
        <v>2.8000000000000001E-2</v>
      </c>
      <c r="H311" s="14">
        <v>3.5000000000000003E-2</v>
      </c>
      <c r="I311" s="15">
        <v>3.5000000000000003E-2</v>
      </c>
      <c r="J311" s="15">
        <v>2.4E-2</v>
      </c>
      <c r="K311" s="15">
        <v>0.03</v>
      </c>
      <c r="L311" s="15">
        <v>0.03</v>
      </c>
      <c r="M311" s="13">
        <f t="shared" si="219"/>
        <v>4.1719999999999997</v>
      </c>
      <c r="N311" s="13">
        <f t="shared" si="220"/>
        <v>5.2150000000000007</v>
      </c>
      <c r="O311" s="13">
        <f t="shared" si="221"/>
        <v>5.2150000000000007</v>
      </c>
      <c r="P311" s="38"/>
      <c r="Q311" s="38"/>
      <c r="R311" s="38"/>
      <c r="S311" s="38"/>
      <c r="T311" s="38"/>
      <c r="U311" s="38"/>
      <c r="V311" s="1"/>
      <c r="W311" s="1"/>
    </row>
    <row r="312" spans="1:23" ht="15.75" customHeight="1" x14ac:dyDescent="0.25">
      <c r="A312" s="38"/>
      <c r="B312" s="38"/>
      <c r="C312" s="38"/>
      <c r="D312" s="38"/>
      <c r="E312" s="16" t="s">
        <v>45</v>
      </c>
      <c r="F312" s="13">
        <v>653</v>
      </c>
      <c r="G312" s="14">
        <v>4.0000000000000001E-3</v>
      </c>
      <c r="H312" s="14">
        <v>5.0000000000000001E-3</v>
      </c>
      <c r="I312" s="14">
        <v>5.0000000000000001E-3</v>
      </c>
      <c r="J312" s="14">
        <v>4.0000000000000001E-3</v>
      </c>
      <c r="K312" s="14">
        <v>5.0000000000000001E-3</v>
      </c>
      <c r="L312" s="14">
        <v>5.0000000000000001E-3</v>
      </c>
      <c r="M312" s="13">
        <f t="shared" si="219"/>
        <v>2.6120000000000001</v>
      </c>
      <c r="N312" s="13">
        <f t="shared" si="220"/>
        <v>3.2650000000000001</v>
      </c>
      <c r="O312" s="13">
        <f t="shared" si="221"/>
        <v>3.2650000000000001</v>
      </c>
      <c r="P312" s="38"/>
      <c r="Q312" s="38"/>
      <c r="R312" s="38"/>
      <c r="S312" s="38"/>
      <c r="T312" s="38"/>
      <c r="U312" s="38"/>
      <c r="V312" s="1"/>
      <c r="W312" s="1"/>
    </row>
    <row r="313" spans="1:23" ht="15.75" customHeight="1" x14ac:dyDescent="0.25">
      <c r="A313" s="38"/>
      <c r="B313" s="38"/>
      <c r="C313" s="38"/>
      <c r="D313" s="38"/>
      <c r="E313" s="16" t="s">
        <v>133</v>
      </c>
      <c r="F313" s="13">
        <v>207</v>
      </c>
      <c r="G313" s="14">
        <v>5.0000000000000001E-3</v>
      </c>
      <c r="H313" s="14">
        <v>7.0000000000000001E-3</v>
      </c>
      <c r="I313" s="14">
        <v>7.0000000000000001E-3</v>
      </c>
      <c r="J313" s="14">
        <v>5.0000000000000001E-3</v>
      </c>
      <c r="K313" s="14">
        <v>7.0000000000000001E-3</v>
      </c>
      <c r="L313" s="14">
        <v>7.0000000000000001E-3</v>
      </c>
      <c r="M313" s="13">
        <f t="shared" si="219"/>
        <v>1.0349999999999999</v>
      </c>
      <c r="N313" s="13">
        <f t="shared" si="220"/>
        <v>1.4490000000000001</v>
      </c>
      <c r="O313" s="13">
        <f t="shared" si="221"/>
        <v>1.4490000000000001</v>
      </c>
      <c r="P313" s="38"/>
      <c r="Q313" s="38"/>
      <c r="R313" s="38"/>
      <c r="S313" s="38"/>
      <c r="T313" s="38"/>
      <c r="U313" s="38"/>
      <c r="V313" s="1"/>
      <c r="W313" s="1"/>
    </row>
    <row r="314" spans="1:23" ht="15.75" customHeight="1" x14ac:dyDescent="0.25">
      <c r="A314" s="38"/>
      <c r="B314" s="38"/>
      <c r="C314" s="38"/>
      <c r="D314" s="38"/>
      <c r="E314" s="16" t="s">
        <v>115</v>
      </c>
      <c r="F314" s="13">
        <v>64</v>
      </c>
      <c r="G314" s="14">
        <v>1E-3</v>
      </c>
      <c r="H314" s="14">
        <v>1E-3</v>
      </c>
      <c r="I314" s="14">
        <v>1E-3</v>
      </c>
      <c r="J314" s="14">
        <v>1E-3</v>
      </c>
      <c r="K314" s="14">
        <v>1E-3</v>
      </c>
      <c r="L314" s="14">
        <v>1E-3</v>
      </c>
      <c r="M314" s="13">
        <f t="shared" si="219"/>
        <v>6.4000000000000001E-2</v>
      </c>
      <c r="N314" s="13">
        <f t="shared" si="220"/>
        <v>6.4000000000000001E-2</v>
      </c>
      <c r="O314" s="13">
        <f t="shared" si="221"/>
        <v>6.4000000000000001E-2</v>
      </c>
      <c r="P314" s="38"/>
      <c r="Q314" s="38"/>
      <c r="R314" s="38"/>
      <c r="S314" s="38"/>
      <c r="T314" s="38"/>
      <c r="U314" s="38"/>
      <c r="V314" s="1"/>
      <c r="W314" s="1"/>
    </row>
    <row r="315" spans="1:23" ht="15.75" customHeight="1" x14ac:dyDescent="0.25">
      <c r="A315" s="38"/>
      <c r="B315" s="38"/>
      <c r="C315" s="38"/>
      <c r="D315" s="38"/>
      <c r="E315" s="16" t="s">
        <v>160</v>
      </c>
      <c r="F315" s="28">
        <v>700</v>
      </c>
      <c r="G315" s="29">
        <v>2E-3</v>
      </c>
      <c r="H315" s="29">
        <v>2E-3</v>
      </c>
      <c r="I315" s="29">
        <v>2E-3</v>
      </c>
      <c r="J315" s="29">
        <v>2E-3</v>
      </c>
      <c r="K315" s="29">
        <v>2E-3</v>
      </c>
      <c r="L315" s="29">
        <v>2E-3</v>
      </c>
      <c r="M315" s="13">
        <f t="shared" si="219"/>
        <v>1.4000000000000001</v>
      </c>
      <c r="N315" s="13">
        <f t="shared" si="220"/>
        <v>1.4000000000000001</v>
      </c>
      <c r="O315" s="13">
        <f t="shared" si="221"/>
        <v>1.4000000000000001</v>
      </c>
      <c r="P315" s="38"/>
      <c r="Q315" s="38"/>
      <c r="R315" s="38"/>
      <c r="S315" s="38"/>
      <c r="T315" s="38"/>
      <c r="U315" s="38"/>
      <c r="V315" s="1"/>
      <c r="W315" s="1"/>
    </row>
    <row r="316" spans="1:23" ht="15.75" customHeight="1" x14ac:dyDescent="0.25">
      <c r="A316" s="39" t="s">
        <v>161</v>
      </c>
      <c r="B316" s="37">
        <v>100</v>
      </c>
      <c r="C316" s="37">
        <v>150</v>
      </c>
      <c r="D316" s="37">
        <v>150</v>
      </c>
      <c r="E316" s="20" t="s">
        <v>162</v>
      </c>
      <c r="F316" s="13">
        <v>624</v>
      </c>
      <c r="G316" s="15">
        <v>3.5000000000000003E-2</v>
      </c>
      <c r="H316" s="15">
        <v>5.2999999999999999E-2</v>
      </c>
      <c r="I316" s="15">
        <v>5.2999999999999999E-2</v>
      </c>
      <c r="J316" s="15">
        <v>3.5000000000000003E-2</v>
      </c>
      <c r="K316" s="15">
        <v>5.2999999999999999E-2</v>
      </c>
      <c r="L316" s="15">
        <v>5.2999999999999999E-2</v>
      </c>
      <c r="M316" s="13">
        <f t="shared" si="219"/>
        <v>21.840000000000003</v>
      </c>
      <c r="N316" s="13">
        <f t="shared" si="220"/>
        <v>33.071999999999996</v>
      </c>
      <c r="O316" s="13">
        <f t="shared" si="221"/>
        <v>33.071999999999996</v>
      </c>
      <c r="P316" s="43">
        <f t="shared" ref="P316:R316" si="224">SUM(M316:M318)</f>
        <v>58.424000000000007</v>
      </c>
      <c r="Q316" s="43">
        <f t="shared" si="224"/>
        <v>69.655999999999992</v>
      </c>
      <c r="R316" s="43">
        <f t="shared" si="224"/>
        <v>69.655999999999992</v>
      </c>
      <c r="S316" s="43">
        <f t="shared" ref="S316:U316" si="225">P316+P316*80%</f>
        <v>105.16320000000002</v>
      </c>
      <c r="T316" s="43">
        <f t="shared" si="225"/>
        <v>125.38079999999999</v>
      </c>
      <c r="U316" s="43">
        <f t="shared" si="225"/>
        <v>125.38079999999999</v>
      </c>
      <c r="V316" s="1"/>
      <c r="W316" s="1"/>
    </row>
    <row r="317" spans="1:23" ht="15.75" customHeight="1" x14ac:dyDescent="0.25">
      <c r="A317" s="38"/>
      <c r="B317" s="38"/>
      <c r="C317" s="38"/>
      <c r="D317" s="38"/>
      <c r="E317" s="16" t="s">
        <v>27</v>
      </c>
      <c r="F317" s="13">
        <v>3652</v>
      </c>
      <c r="G317" s="14">
        <v>0.01</v>
      </c>
      <c r="H317" s="14">
        <v>0.01</v>
      </c>
      <c r="I317" s="14">
        <v>0.01</v>
      </c>
      <c r="J317" s="14">
        <v>0.01</v>
      </c>
      <c r="K317" s="14">
        <v>0.01</v>
      </c>
      <c r="L317" s="14">
        <v>0.01</v>
      </c>
      <c r="M317" s="13">
        <f t="shared" si="219"/>
        <v>36.520000000000003</v>
      </c>
      <c r="N317" s="13">
        <f t="shared" si="220"/>
        <v>36.520000000000003</v>
      </c>
      <c r="O317" s="13">
        <f t="shared" si="221"/>
        <v>36.520000000000003</v>
      </c>
      <c r="P317" s="38"/>
      <c r="Q317" s="38"/>
      <c r="R317" s="38"/>
      <c r="S317" s="38"/>
      <c r="T317" s="38"/>
      <c r="U317" s="38"/>
      <c r="V317" s="1"/>
      <c r="W317" s="1"/>
    </row>
    <row r="318" spans="1:23" ht="15.75" customHeight="1" x14ac:dyDescent="0.25">
      <c r="A318" s="38"/>
      <c r="B318" s="38"/>
      <c r="C318" s="38"/>
      <c r="D318" s="38"/>
      <c r="E318" s="16" t="s">
        <v>115</v>
      </c>
      <c r="F318" s="13">
        <v>64</v>
      </c>
      <c r="G318" s="14">
        <v>1E-3</v>
      </c>
      <c r="H318" s="14">
        <v>1E-3</v>
      </c>
      <c r="I318" s="14">
        <v>1E-3</v>
      </c>
      <c r="J318" s="14">
        <v>1E-3</v>
      </c>
      <c r="K318" s="14">
        <v>1E-3</v>
      </c>
      <c r="L318" s="14">
        <v>1E-3</v>
      </c>
      <c r="M318" s="13">
        <f t="shared" si="219"/>
        <v>6.4000000000000001E-2</v>
      </c>
      <c r="N318" s="13">
        <f t="shared" si="220"/>
        <v>6.4000000000000001E-2</v>
      </c>
      <c r="O318" s="13">
        <f t="shared" si="221"/>
        <v>6.4000000000000001E-2</v>
      </c>
      <c r="P318" s="38"/>
      <c r="Q318" s="38"/>
      <c r="R318" s="38"/>
      <c r="S318" s="38"/>
      <c r="T318" s="38"/>
      <c r="U318" s="38"/>
      <c r="V318" s="1"/>
      <c r="W318" s="1"/>
    </row>
    <row r="319" spans="1:23" ht="15.75" customHeight="1" x14ac:dyDescent="0.25">
      <c r="A319" s="39" t="s">
        <v>163</v>
      </c>
      <c r="B319" s="37">
        <v>60</v>
      </c>
      <c r="C319" s="37">
        <v>60</v>
      </c>
      <c r="D319" s="37">
        <v>60</v>
      </c>
      <c r="E319" s="17" t="s">
        <v>119</v>
      </c>
      <c r="F319" s="13">
        <v>539</v>
      </c>
      <c r="G319" s="15">
        <v>3.3000000000000002E-2</v>
      </c>
      <c r="H319" s="15">
        <v>3.3000000000000002E-2</v>
      </c>
      <c r="I319" s="15">
        <v>3.3000000000000002E-2</v>
      </c>
      <c r="J319" s="15">
        <v>3.3000000000000002E-2</v>
      </c>
      <c r="K319" s="15">
        <v>3.3000000000000002E-2</v>
      </c>
      <c r="L319" s="15">
        <v>3.3000000000000002E-2</v>
      </c>
      <c r="M319" s="13">
        <f t="shared" si="219"/>
        <v>17.787000000000003</v>
      </c>
      <c r="N319" s="13">
        <f t="shared" si="220"/>
        <v>17.787000000000003</v>
      </c>
      <c r="O319" s="13">
        <f t="shared" si="221"/>
        <v>17.787000000000003</v>
      </c>
      <c r="P319" s="43">
        <f t="shared" ref="P319:R319" si="226">SUM(M319:M327)</f>
        <v>36.273000000000003</v>
      </c>
      <c r="Q319" s="43">
        <f t="shared" si="226"/>
        <v>36.273000000000003</v>
      </c>
      <c r="R319" s="43">
        <f t="shared" si="226"/>
        <v>36.273000000000003</v>
      </c>
      <c r="S319" s="43">
        <f t="shared" ref="S319:U319" si="227">P319+P319*80%</f>
        <v>65.29140000000001</v>
      </c>
      <c r="T319" s="43">
        <f t="shared" si="227"/>
        <v>65.29140000000001</v>
      </c>
      <c r="U319" s="43">
        <f t="shared" si="227"/>
        <v>65.29140000000001</v>
      </c>
      <c r="V319" s="1"/>
      <c r="W319" s="1"/>
    </row>
    <row r="320" spans="1:23" ht="15.75" customHeight="1" x14ac:dyDescent="0.25">
      <c r="A320" s="38"/>
      <c r="B320" s="38"/>
      <c r="C320" s="38"/>
      <c r="D320" s="38"/>
      <c r="E320" s="17" t="s">
        <v>152</v>
      </c>
      <c r="F320" s="13">
        <v>539</v>
      </c>
      <c r="G320" s="15">
        <v>2E-3</v>
      </c>
      <c r="H320" s="15">
        <v>2E-3</v>
      </c>
      <c r="I320" s="15">
        <v>2E-3</v>
      </c>
      <c r="J320" s="15">
        <v>2E-3</v>
      </c>
      <c r="K320" s="15">
        <v>2E-3</v>
      </c>
      <c r="L320" s="15">
        <v>2E-3</v>
      </c>
      <c r="M320" s="13">
        <f t="shared" si="219"/>
        <v>1.0780000000000001</v>
      </c>
      <c r="N320" s="13">
        <f t="shared" si="220"/>
        <v>1.0780000000000001</v>
      </c>
      <c r="O320" s="13">
        <f t="shared" si="221"/>
        <v>1.0780000000000001</v>
      </c>
      <c r="P320" s="38"/>
      <c r="Q320" s="38"/>
      <c r="R320" s="38"/>
      <c r="S320" s="38"/>
      <c r="T320" s="38"/>
      <c r="U320" s="38"/>
      <c r="V320" s="1"/>
      <c r="W320" s="1"/>
    </row>
    <row r="321" spans="1:23" ht="15.75" customHeight="1" x14ac:dyDescent="0.25">
      <c r="A321" s="38"/>
      <c r="B321" s="38"/>
      <c r="C321" s="38"/>
      <c r="D321" s="38"/>
      <c r="E321" s="17" t="s">
        <v>101</v>
      </c>
      <c r="F321" s="13">
        <v>437</v>
      </c>
      <c r="G321" s="15">
        <v>3.0000000000000001E-3</v>
      </c>
      <c r="H321" s="15">
        <v>3.0000000000000001E-3</v>
      </c>
      <c r="I321" s="15">
        <v>3.0000000000000001E-3</v>
      </c>
      <c r="J321" s="15">
        <v>3.0000000000000001E-3</v>
      </c>
      <c r="K321" s="15">
        <v>3.0000000000000001E-3</v>
      </c>
      <c r="L321" s="15">
        <v>3.0000000000000001E-3</v>
      </c>
      <c r="M321" s="13">
        <f t="shared" si="219"/>
        <v>1.3109999999999999</v>
      </c>
      <c r="N321" s="13">
        <f t="shared" si="220"/>
        <v>1.3109999999999999</v>
      </c>
      <c r="O321" s="13">
        <f t="shared" si="221"/>
        <v>1.3109999999999999</v>
      </c>
      <c r="P321" s="38"/>
      <c r="Q321" s="38"/>
      <c r="R321" s="38"/>
      <c r="S321" s="38"/>
      <c r="T321" s="38"/>
      <c r="U321" s="38"/>
      <c r="V321" s="1"/>
      <c r="W321" s="1"/>
    </row>
    <row r="322" spans="1:23" ht="15.75" customHeight="1" x14ac:dyDescent="0.25">
      <c r="A322" s="38"/>
      <c r="B322" s="38"/>
      <c r="C322" s="38"/>
      <c r="D322" s="38"/>
      <c r="E322" s="17" t="s">
        <v>27</v>
      </c>
      <c r="F322" s="13">
        <v>3652</v>
      </c>
      <c r="G322" s="15">
        <v>2E-3</v>
      </c>
      <c r="H322" s="15">
        <v>2E-3</v>
      </c>
      <c r="I322" s="15">
        <v>2E-3</v>
      </c>
      <c r="J322" s="15">
        <v>2E-3</v>
      </c>
      <c r="K322" s="15">
        <v>2E-3</v>
      </c>
      <c r="L322" s="15">
        <v>2E-3</v>
      </c>
      <c r="M322" s="13">
        <f t="shared" si="219"/>
        <v>7.3040000000000003</v>
      </c>
      <c r="N322" s="13">
        <f t="shared" si="220"/>
        <v>7.3040000000000003</v>
      </c>
      <c r="O322" s="13">
        <f t="shared" si="221"/>
        <v>7.3040000000000003</v>
      </c>
      <c r="P322" s="38"/>
      <c r="Q322" s="38"/>
      <c r="R322" s="38"/>
      <c r="S322" s="38"/>
      <c r="T322" s="38"/>
      <c r="U322" s="38"/>
      <c r="V322" s="1"/>
      <c r="W322" s="1"/>
    </row>
    <row r="323" spans="1:23" ht="15.75" customHeight="1" x14ac:dyDescent="0.25">
      <c r="A323" s="38"/>
      <c r="B323" s="38"/>
      <c r="C323" s="38"/>
      <c r="D323" s="38"/>
      <c r="E323" s="17" t="s">
        <v>164</v>
      </c>
      <c r="F323" s="13">
        <v>412</v>
      </c>
      <c r="G323" s="15">
        <v>2E-3</v>
      </c>
      <c r="H323" s="15">
        <v>2E-3</v>
      </c>
      <c r="I323" s="15">
        <v>2E-3</v>
      </c>
      <c r="J323" s="15">
        <v>2E-3</v>
      </c>
      <c r="K323" s="15">
        <v>2E-3</v>
      </c>
      <c r="L323" s="15">
        <v>2E-3</v>
      </c>
      <c r="M323" s="13">
        <f t="shared" si="219"/>
        <v>0.82400000000000007</v>
      </c>
      <c r="N323" s="13">
        <f t="shared" si="220"/>
        <v>0.82400000000000007</v>
      </c>
      <c r="O323" s="13">
        <f t="shared" si="221"/>
        <v>0.82400000000000007</v>
      </c>
      <c r="P323" s="38"/>
      <c r="Q323" s="38"/>
      <c r="R323" s="38"/>
      <c r="S323" s="38"/>
      <c r="T323" s="38"/>
      <c r="U323" s="38"/>
      <c r="V323" s="1"/>
      <c r="W323" s="1"/>
    </row>
    <row r="324" spans="1:23" ht="15.75" customHeight="1" x14ac:dyDescent="0.25">
      <c r="A324" s="38"/>
      <c r="B324" s="38"/>
      <c r="C324" s="38"/>
      <c r="D324" s="38"/>
      <c r="E324" s="17" t="s">
        <v>115</v>
      </c>
      <c r="F324" s="13">
        <v>64</v>
      </c>
      <c r="G324" s="15">
        <v>1E-3</v>
      </c>
      <c r="H324" s="15">
        <v>1E-3</v>
      </c>
      <c r="I324" s="15">
        <v>1E-3</v>
      </c>
      <c r="J324" s="15">
        <v>1E-3</v>
      </c>
      <c r="K324" s="15">
        <v>1E-3</v>
      </c>
      <c r="L324" s="15">
        <v>1E-3</v>
      </c>
      <c r="M324" s="13">
        <f t="shared" si="219"/>
        <v>6.4000000000000001E-2</v>
      </c>
      <c r="N324" s="13">
        <f t="shared" si="220"/>
        <v>6.4000000000000001E-2</v>
      </c>
      <c r="O324" s="13">
        <f t="shared" si="221"/>
        <v>6.4000000000000001E-2</v>
      </c>
      <c r="P324" s="38"/>
      <c r="Q324" s="38"/>
      <c r="R324" s="38"/>
      <c r="S324" s="38"/>
      <c r="T324" s="38"/>
      <c r="U324" s="38"/>
      <c r="V324" s="1"/>
      <c r="W324" s="1"/>
    </row>
    <row r="325" spans="1:23" ht="15.75" customHeight="1" x14ac:dyDescent="0.25">
      <c r="A325" s="38"/>
      <c r="B325" s="38"/>
      <c r="C325" s="38"/>
      <c r="D325" s="38"/>
      <c r="E325" s="17" t="s">
        <v>91</v>
      </c>
      <c r="F325" s="13">
        <v>5693</v>
      </c>
      <c r="G325" s="15">
        <v>1E-3</v>
      </c>
      <c r="H325" s="15">
        <v>1E-3</v>
      </c>
      <c r="I325" s="15">
        <v>1E-3</v>
      </c>
      <c r="J325" s="15">
        <v>1E-3</v>
      </c>
      <c r="K325" s="15">
        <v>1E-3</v>
      </c>
      <c r="L325" s="15">
        <v>1E-3</v>
      </c>
      <c r="M325" s="13">
        <f t="shared" si="219"/>
        <v>5.6930000000000005</v>
      </c>
      <c r="N325" s="13">
        <f t="shared" si="220"/>
        <v>5.6930000000000005</v>
      </c>
      <c r="O325" s="13">
        <f t="shared" si="221"/>
        <v>5.6930000000000005</v>
      </c>
      <c r="P325" s="38"/>
      <c r="Q325" s="38"/>
      <c r="R325" s="38"/>
      <c r="S325" s="38"/>
      <c r="T325" s="38"/>
      <c r="U325" s="38"/>
      <c r="V325" s="1"/>
      <c r="W325" s="1"/>
    </row>
    <row r="326" spans="1:23" ht="15.75" customHeight="1" x14ac:dyDescent="0.25">
      <c r="A326" s="38"/>
      <c r="B326" s="38"/>
      <c r="C326" s="38"/>
      <c r="D326" s="38"/>
      <c r="E326" s="17" t="s">
        <v>92</v>
      </c>
      <c r="F326" s="13">
        <v>6000</v>
      </c>
      <c r="G326" s="30">
        <v>2.9999999999999997E-4</v>
      </c>
      <c r="H326" s="30">
        <v>2.9999999999999997E-4</v>
      </c>
      <c r="I326" s="30">
        <v>2.9999999999999997E-4</v>
      </c>
      <c r="J326" s="30">
        <v>2.9999999999999997E-4</v>
      </c>
      <c r="K326" s="30">
        <v>2.9999999999999997E-4</v>
      </c>
      <c r="L326" s="30">
        <v>2.9999999999999997E-4</v>
      </c>
      <c r="M326" s="13">
        <f t="shared" si="219"/>
        <v>1.7999999999999998</v>
      </c>
      <c r="N326" s="13">
        <f t="shared" si="220"/>
        <v>1.7999999999999998</v>
      </c>
      <c r="O326" s="13">
        <f t="shared" si="221"/>
        <v>1.7999999999999998</v>
      </c>
      <c r="P326" s="38"/>
      <c r="Q326" s="38"/>
      <c r="R326" s="38"/>
      <c r="S326" s="38"/>
      <c r="T326" s="38"/>
      <c r="U326" s="38"/>
      <c r="V326" s="1"/>
      <c r="W326" s="1"/>
    </row>
    <row r="327" spans="1:23" ht="15.75" customHeight="1" x14ac:dyDescent="0.25">
      <c r="A327" s="38"/>
      <c r="B327" s="38"/>
      <c r="C327" s="38"/>
      <c r="D327" s="38"/>
      <c r="E327" s="17" t="s">
        <v>164</v>
      </c>
      <c r="F327" s="13">
        <v>412</v>
      </c>
      <c r="G327" s="15">
        <v>1E-3</v>
      </c>
      <c r="H327" s="15">
        <v>1E-3</v>
      </c>
      <c r="I327" s="15">
        <v>1E-3</v>
      </c>
      <c r="J327" s="15">
        <v>1E-3</v>
      </c>
      <c r="K327" s="15">
        <v>1E-3</v>
      </c>
      <c r="L327" s="15">
        <v>1E-3</v>
      </c>
      <c r="M327" s="13">
        <f t="shared" si="219"/>
        <v>0.41200000000000003</v>
      </c>
      <c r="N327" s="13">
        <f t="shared" si="220"/>
        <v>0.41200000000000003</v>
      </c>
      <c r="O327" s="13">
        <f t="shared" si="221"/>
        <v>0.41200000000000003</v>
      </c>
      <c r="P327" s="38"/>
      <c r="Q327" s="38"/>
      <c r="R327" s="38"/>
      <c r="S327" s="38"/>
      <c r="T327" s="38"/>
      <c r="U327" s="38"/>
      <c r="V327" s="1"/>
      <c r="W327" s="1"/>
    </row>
    <row r="328" spans="1:23" ht="15.75" customHeight="1" x14ac:dyDescent="0.25">
      <c r="A328" s="39" t="s">
        <v>153</v>
      </c>
      <c r="B328" s="37">
        <v>200</v>
      </c>
      <c r="C328" s="37">
        <v>200</v>
      </c>
      <c r="D328" s="37">
        <v>200</v>
      </c>
      <c r="E328" s="16" t="s">
        <v>123</v>
      </c>
      <c r="F328" s="13">
        <v>2000</v>
      </c>
      <c r="G328" s="29">
        <v>0.02</v>
      </c>
      <c r="H328" s="29">
        <v>0.02</v>
      </c>
      <c r="I328" s="29">
        <v>0.02</v>
      </c>
      <c r="J328" s="29">
        <v>0.02</v>
      </c>
      <c r="K328" s="29">
        <v>0.02</v>
      </c>
      <c r="L328" s="29">
        <v>0.02</v>
      </c>
      <c r="M328" s="13">
        <f t="shared" si="219"/>
        <v>40</v>
      </c>
      <c r="N328" s="13">
        <f t="shared" si="220"/>
        <v>40</v>
      </c>
      <c r="O328" s="13">
        <f t="shared" si="221"/>
        <v>40</v>
      </c>
      <c r="P328" s="43">
        <f t="shared" ref="P328:R328" si="228">SUM(M328:M330)</f>
        <v>51.24</v>
      </c>
      <c r="Q328" s="43">
        <f t="shared" si="228"/>
        <v>51.24</v>
      </c>
      <c r="R328" s="43">
        <f t="shared" si="228"/>
        <v>51.24</v>
      </c>
      <c r="S328" s="43">
        <f t="shared" ref="S328:U328" si="229">P328+P328*80%</f>
        <v>92.231999999999999</v>
      </c>
      <c r="T328" s="43">
        <f t="shared" si="229"/>
        <v>92.231999999999999</v>
      </c>
      <c r="U328" s="43">
        <f t="shared" si="229"/>
        <v>92.231999999999999</v>
      </c>
      <c r="V328" s="1"/>
      <c r="W328" s="1"/>
    </row>
    <row r="329" spans="1:23" ht="15.75" customHeight="1" x14ac:dyDescent="0.25">
      <c r="A329" s="38"/>
      <c r="B329" s="38"/>
      <c r="C329" s="38"/>
      <c r="D329" s="38"/>
      <c r="E329" s="31" t="s">
        <v>101</v>
      </c>
      <c r="F329" s="13">
        <v>437</v>
      </c>
      <c r="G329" s="14">
        <v>0.02</v>
      </c>
      <c r="H329" s="15">
        <v>0.02</v>
      </c>
      <c r="I329" s="14">
        <v>0.02</v>
      </c>
      <c r="J329" s="14">
        <v>0.02</v>
      </c>
      <c r="K329" s="15">
        <v>0.02</v>
      </c>
      <c r="L329" s="14">
        <v>0.02</v>
      </c>
      <c r="M329" s="13">
        <f t="shared" si="219"/>
        <v>8.74</v>
      </c>
      <c r="N329" s="13">
        <f t="shared" si="220"/>
        <v>8.74</v>
      </c>
      <c r="O329" s="13">
        <f t="shared" si="221"/>
        <v>8.74</v>
      </c>
      <c r="P329" s="38"/>
      <c r="Q329" s="38"/>
      <c r="R329" s="38"/>
      <c r="S329" s="38"/>
      <c r="T329" s="38"/>
      <c r="U329" s="38"/>
      <c r="V329" s="1"/>
      <c r="W329" s="1"/>
    </row>
    <row r="330" spans="1:23" ht="15.75" customHeight="1" x14ac:dyDescent="0.25">
      <c r="A330" s="38"/>
      <c r="B330" s="38"/>
      <c r="C330" s="38"/>
      <c r="D330" s="38"/>
      <c r="E330" s="16" t="s">
        <v>96</v>
      </c>
      <c r="F330" s="13">
        <v>2500</v>
      </c>
      <c r="G330" s="14">
        <v>1E-3</v>
      </c>
      <c r="H330" s="14">
        <v>1E-3</v>
      </c>
      <c r="I330" s="14">
        <v>1E-3</v>
      </c>
      <c r="J330" s="14">
        <v>1E-3</v>
      </c>
      <c r="K330" s="14">
        <v>1E-3</v>
      </c>
      <c r="L330" s="14">
        <v>1E-3</v>
      </c>
      <c r="M330" s="13">
        <f t="shared" si="219"/>
        <v>2.5</v>
      </c>
      <c r="N330" s="13">
        <f t="shared" si="220"/>
        <v>2.5</v>
      </c>
      <c r="O330" s="13">
        <f t="shared" si="221"/>
        <v>2.5</v>
      </c>
      <c r="P330" s="38"/>
      <c r="Q330" s="38"/>
      <c r="R330" s="38"/>
      <c r="S330" s="38"/>
      <c r="T330" s="38"/>
      <c r="U330" s="38"/>
      <c r="V330" s="1"/>
      <c r="W330" s="1"/>
    </row>
    <row r="331" spans="1:23" ht="15.75" customHeight="1" x14ac:dyDescent="0.25">
      <c r="A331" s="21" t="s">
        <v>54</v>
      </c>
      <c r="B331" s="14">
        <v>20</v>
      </c>
      <c r="C331" s="14">
        <v>35</v>
      </c>
      <c r="D331" s="14">
        <v>40</v>
      </c>
      <c r="E331" s="18" t="s">
        <v>54</v>
      </c>
      <c r="F331" s="13">
        <v>425</v>
      </c>
      <c r="G331" s="15">
        <v>0.02</v>
      </c>
      <c r="H331" s="14">
        <v>3.5000000000000003E-2</v>
      </c>
      <c r="I331" s="15">
        <v>0.04</v>
      </c>
      <c r="J331" s="15">
        <v>0.02</v>
      </c>
      <c r="K331" s="14">
        <v>3.5000000000000003E-2</v>
      </c>
      <c r="L331" s="15">
        <v>0.04</v>
      </c>
      <c r="M331" s="13">
        <f t="shared" si="219"/>
        <v>8.5</v>
      </c>
      <c r="N331" s="13">
        <f t="shared" si="220"/>
        <v>14.875000000000002</v>
      </c>
      <c r="O331" s="13">
        <f t="shared" si="221"/>
        <v>17</v>
      </c>
      <c r="P331" s="13">
        <f t="shared" ref="P331:R331" si="230">SUM(M331)</f>
        <v>8.5</v>
      </c>
      <c r="Q331" s="13">
        <f t="shared" si="230"/>
        <v>14.875000000000002</v>
      </c>
      <c r="R331" s="13">
        <f t="shared" si="230"/>
        <v>17</v>
      </c>
      <c r="S331" s="24">
        <f t="shared" ref="S331:U331" si="231">P331+P331*80%</f>
        <v>15.3</v>
      </c>
      <c r="T331" s="24">
        <f t="shared" si="231"/>
        <v>26.775000000000006</v>
      </c>
      <c r="U331" s="24">
        <f t="shared" si="231"/>
        <v>30.6</v>
      </c>
      <c r="V331" s="1"/>
      <c r="W331" s="1"/>
    </row>
    <row r="332" spans="1:23" ht="15.75" customHeight="1" x14ac:dyDescent="0.25">
      <c r="A332" s="21"/>
      <c r="B332" s="14"/>
      <c r="C332" s="14"/>
      <c r="D332" s="14"/>
      <c r="E332" s="22"/>
      <c r="F332" s="13"/>
      <c r="G332" s="15"/>
      <c r="H332" s="14"/>
      <c r="I332" s="15"/>
      <c r="J332" s="15"/>
      <c r="K332" s="15"/>
      <c r="L332" s="15"/>
      <c r="M332" s="13"/>
      <c r="N332" s="13"/>
      <c r="O332" s="13"/>
      <c r="P332" s="23">
        <f t="shared" ref="P332:U332" si="232">SUM(P309:P331)</f>
        <v>355.02800000000002</v>
      </c>
      <c r="Q332" s="23">
        <f t="shared" si="232"/>
        <v>421.43900000000002</v>
      </c>
      <c r="R332" s="23">
        <f t="shared" si="232"/>
        <v>423.56400000000002</v>
      </c>
      <c r="S332" s="23">
        <f t="shared" si="232"/>
        <v>639.05039999999997</v>
      </c>
      <c r="T332" s="23">
        <f t="shared" si="232"/>
        <v>758.59019999999998</v>
      </c>
      <c r="U332" s="23">
        <f t="shared" si="232"/>
        <v>762.41520000000003</v>
      </c>
      <c r="V332" s="1"/>
      <c r="W332" s="1"/>
    </row>
    <row r="333" spans="1:23" ht="15.75" customHeight="1" x14ac:dyDescent="0.25">
      <c r="A333" s="40" t="s">
        <v>177</v>
      </c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1"/>
      <c r="W333" s="1"/>
    </row>
    <row r="334" spans="1:23" ht="15.75" customHeight="1" x14ac:dyDescent="0.25">
      <c r="A334" s="39" t="s">
        <v>165</v>
      </c>
      <c r="B334" s="37">
        <v>60</v>
      </c>
      <c r="C334" s="37">
        <v>80</v>
      </c>
      <c r="D334" s="37">
        <v>100</v>
      </c>
      <c r="E334" s="16" t="s">
        <v>67</v>
      </c>
      <c r="F334" s="13">
        <v>140</v>
      </c>
      <c r="G334" s="15">
        <v>4.3999999999999997E-2</v>
      </c>
      <c r="H334" s="13">
        <v>6.3E-2</v>
      </c>
      <c r="I334" s="13">
        <v>6.3E-2</v>
      </c>
      <c r="J334" s="15">
        <v>3.5000000000000003E-2</v>
      </c>
      <c r="K334" s="15">
        <v>0.05</v>
      </c>
      <c r="L334" s="15">
        <v>0.05</v>
      </c>
      <c r="M334" s="13">
        <f t="shared" ref="M334:M347" si="233">G334*F334</f>
        <v>6.1599999999999993</v>
      </c>
      <c r="N334" s="13">
        <f t="shared" ref="N334:N347" si="234">H334*F334</f>
        <v>8.82</v>
      </c>
      <c r="O334" s="13">
        <f t="shared" ref="O334:O347" si="235">I334*F334</f>
        <v>8.82</v>
      </c>
      <c r="P334" s="43">
        <f t="shared" ref="P334:R334" si="236">SUM(M334:M339)</f>
        <v>32.198</v>
      </c>
      <c r="Q334" s="43">
        <f t="shared" si="236"/>
        <v>52.765999999999998</v>
      </c>
      <c r="R334" s="43">
        <f t="shared" si="236"/>
        <v>52.765999999999998</v>
      </c>
      <c r="S334" s="43">
        <f t="shared" ref="S334:U334" si="237">P334+P334*80%</f>
        <v>57.956400000000002</v>
      </c>
      <c r="T334" s="43">
        <f t="shared" si="237"/>
        <v>94.978800000000007</v>
      </c>
      <c r="U334" s="43">
        <f t="shared" si="237"/>
        <v>94.978800000000007</v>
      </c>
      <c r="V334" s="1"/>
      <c r="W334" s="1"/>
    </row>
    <row r="335" spans="1:23" ht="15.75" customHeight="1" x14ac:dyDescent="0.25">
      <c r="A335" s="38"/>
      <c r="B335" s="38"/>
      <c r="C335" s="38"/>
      <c r="D335" s="38"/>
      <c r="E335" s="16" t="s">
        <v>166</v>
      </c>
      <c r="F335" s="13">
        <v>632</v>
      </c>
      <c r="G335" s="14">
        <v>1.0999999999999999E-2</v>
      </c>
      <c r="H335" s="14">
        <v>3.1E-2</v>
      </c>
      <c r="I335" s="14">
        <v>3.1E-2</v>
      </c>
      <c r="J335" s="14">
        <v>0.01</v>
      </c>
      <c r="K335" s="14">
        <v>0.03</v>
      </c>
      <c r="L335" s="14">
        <v>0.03</v>
      </c>
      <c r="M335" s="13">
        <f t="shared" si="233"/>
        <v>6.952</v>
      </c>
      <c r="N335" s="13">
        <f t="shared" si="234"/>
        <v>19.591999999999999</v>
      </c>
      <c r="O335" s="13">
        <f t="shared" si="235"/>
        <v>19.591999999999999</v>
      </c>
      <c r="P335" s="38"/>
      <c r="Q335" s="38"/>
      <c r="R335" s="38"/>
      <c r="S335" s="38"/>
      <c r="T335" s="38"/>
      <c r="U335" s="38"/>
      <c r="V335" s="1"/>
      <c r="W335" s="1"/>
    </row>
    <row r="336" spans="1:23" ht="15.75" customHeight="1" x14ac:dyDescent="0.25">
      <c r="A336" s="38"/>
      <c r="B336" s="38"/>
      <c r="C336" s="38"/>
      <c r="D336" s="38"/>
      <c r="E336" s="16" t="s">
        <v>167</v>
      </c>
      <c r="F336" s="13">
        <v>664</v>
      </c>
      <c r="G336" s="14">
        <v>1.0999999999999999E-2</v>
      </c>
      <c r="H336" s="14">
        <v>1.4999999999999999E-2</v>
      </c>
      <c r="I336" s="14">
        <v>1.4999999999999999E-2</v>
      </c>
      <c r="J336" s="14">
        <v>0.01</v>
      </c>
      <c r="K336" s="14">
        <v>1.4999999999999999E-2</v>
      </c>
      <c r="L336" s="14">
        <v>1.4999999999999999E-2</v>
      </c>
      <c r="M336" s="13">
        <f t="shared" si="233"/>
        <v>7.3039999999999994</v>
      </c>
      <c r="N336" s="13">
        <f t="shared" si="234"/>
        <v>9.9599999999999991</v>
      </c>
      <c r="O336" s="13">
        <f t="shared" si="235"/>
        <v>9.9599999999999991</v>
      </c>
      <c r="P336" s="38"/>
      <c r="Q336" s="38"/>
      <c r="R336" s="38"/>
      <c r="S336" s="38"/>
      <c r="T336" s="38"/>
      <c r="U336" s="38"/>
      <c r="V336" s="1"/>
      <c r="W336" s="1"/>
    </row>
    <row r="337" spans="1:23" ht="15.75" customHeight="1" x14ac:dyDescent="0.25">
      <c r="A337" s="38"/>
      <c r="B337" s="38"/>
      <c r="C337" s="38"/>
      <c r="D337" s="38"/>
      <c r="E337" s="16" t="s">
        <v>115</v>
      </c>
      <c r="F337" s="13">
        <v>64</v>
      </c>
      <c r="G337" s="14">
        <v>1E-3</v>
      </c>
      <c r="H337" s="14">
        <v>1E-3</v>
      </c>
      <c r="I337" s="14">
        <v>1E-3</v>
      </c>
      <c r="J337" s="14">
        <v>1E-3</v>
      </c>
      <c r="K337" s="14">
        <v>1E-3</v>
      </c>
      <c r="L337" s="14">
        <v>1E-3</v>
      </c>
      <c r="M337" s="13">
        <f t="shared" si="233"/>
        <v>6.4000000000000001E-2</v>
      </c>
      <c r="N337" s="13">
        <f t="shared" si="234"/>
        <v>6.4000000000000001E-2</v>
      </c>
      <c r="O337" s="13">
        <f t="shared" si="235"/>
        <v>6.4000000000000001E-2</v>
      </c>
      <c r="P337" s="38"/>
      <c r="Q337" s="38"/>
      <c r="R337" s="38"/>
      <c r="S337" s="38"/>
      <c r="T337" s="38"/>
      <c r="U337" s="38"/>
      <c r="V337" s="1"/>
      <c r="W337" s="1"/>
    </row>
    <row r="338" spans="1:23" ht="15.75" customHeight="1" x14ac:dyDescent="0.25">
      <c r="A338" s="38"/>
      <c r="B338" s="38"/>
      <c r="C338" s="38"/>
      <c r="D338" s="38"/>
      <c r="E338" s="16" t="s">
        <v>68</v>
      </c>
      <c r="F338" s="13">
        <v>2600</v>
      </c>
      <c r="G338" s="14">
        <v>3.0000000000000001E-3</v>
      </c>
      <c r="H338" s="14">
        <v>3.0000000000000001E-3</v>
      </c>
      <c r="I338" s="14">
        <v>3.0000000000000001E-3</v>
      </c>
      <c r="J338" s="14">
        <v>4.0000000000000001E-3</v>
      </c>
      <c r="K338" s="14">
        <v>4.0000000000000001E-3</v>
      </c>
      <c r="L338" s="14">
        <v>4.0000000000000001E-3</v>
      </c>
      <c r="M338" s="13">
        <f t="shared" si="233"/>
        <v>7.8</v>
      </c>
      <c r="N338" s="13">
        <f t="shared" si="234"/>
        <v>7.8</v>
      </c>
      <c r="O338" s="13">
        <f t="shared" si="235"/>
        <v>7.8</v>
      </c>
      <c r="P338" s="38"/>
      <c r="Q338" s="38"/>
      <c r="R338" s="38"/>
      <c r="S338" s="38"/>
      <c r="T338" s="38"/>
      <c r="U338" s="38"/>
      <c r="V338" s="1"/>
      <c r="W338" s="1"/>
    </row>
    <row r="339" spans="1:23" ht="15.75" customHeight="1" x14ac:dyDescent="0.25">
      <c r="A339" s="38"/>
      <c r="B339" s="38"/>
      <c r="C339" s="38"/>
      <c r="D339" s="38"/>
      <c r="E339" s="16" t="s">
        <v>45</v>
      </c>
      <c r="F339" s="13">
        <v>653</v>
      </c>
      <c r="G339" s="14">
        <v>6.0000000000000001E-3</v>
      </c>
      <c r="H339" s="14">
        <v>0.01</v>
      </c>
      <c r="I339" s="14">
        <v>0.01</v>
      </c>
      <c r="J339" s="14">
        <v>6.0000000000000001E-3</v>
      </c>
      <c r="K339" s="14">
        <v>0.01</v>
      </c>
      <c r="L339" s="14">
        <v>0.01</v>
      </c>
      <c r="M339" s="13">
        <f t="shared" si="233"/>
        <v>3.9180000000000001</v>
      </c>
      <c r="N339" s="13">
        <f t="shared" si="234"/>
        <v>6.53</v>
      </c>
      <c r="O339" s="13">
        <f t="shared" si="235"/>
        <v>6.53</v>
      </c>
      <c r="P339" s="38"/>
      <c r="Q339" s="38"/>
      <c r="R339" s="38"/>
      <c r="S339" s="38"/>
      <c r="T339" s="38"/>
      <c r="U339" s="38"/>
      <c r="V339" s="1"/>
      <c r="W339" s="1"/>
    </row>
    <row r="340" spans="1:23" ht="15.75" customHeight="1" x14ac:dyDescent="0.25">
      <c r="A340" s="39" t="s">
        <v>168</v>
      </c>
      <c r="B340" s="37" t="s">
        <v>70</v>
      </c>
      <c r="C340" s="37" t="s">
        <v>71</v>
      </c>
      <c r="D340" s="37" t="s">
        <v>71</v>
      </c>
      <c r="E340" s="16" t="s">
        <v>169</v>
      </c>
      <c r="F340" s="13">
        <v>2500</v>
      </c>
      <c r="G340" s="15">
        <v>0.05</v>
      </c>
      <c r="H340" s="15">
        <v>0.05</v>
      </c>
      <c r="I340" s="15">
        <v>0.05</v>
      </c>
      <c r="J340" s="15">
        <v>3.1E-2</v>
      </c>
      <c r="K340" s="15">
        <v>3.1E-2</v>
      </c>
      <c r="L340" s="15">
        <v>3.1E-2</v>
      </c>
      <c r="M340" s="13">
        <f t="shared" si="233"/>
        <v>125</v>
      </c>
      <c r="N340" s="13">
        <f t="shared" si="234"/>
        <v>125</v>
      </c>
      <c r="O340" s="13">
        <f t="shared" si="235"/>
        <v>125</v>
      </c>
      <c r="P340" s="43">
        <f t="shared" ref="P340:R340" si="238">SUM(M340:M344)</f>
        <v>138.78100000000001</v>
      </c>
      <c r="Q340" s="43">
        <f t="shared" si="238"/>
        <v>141.99199999999999</v>
      </c>
      <c r="R340" s="43">
        <f t="shared" si="238"/>
        <v>141.99199999999999</v>
      </c>
      <c r="S340" s="43">
        <f t="shared" ref="S340:U340" si="239">P340+P340*80%</f>
        <v>249.80580000000003</v>
      </c>
      <c r="T340" s="43">
        <f t="shared" si="239"/>
        <v>255.5856</v>
      </c>
      <c r="U340" s="43">
        <f t="shared" si="239"/>
        <v>255.5856</v>
      </c>
      <c r="V340" s="1"/>
      <c r="W340" s="1"/>
    </row>
    <row r="341" spans="1:23" ht="15.75" customHeight="1" x14ac:dyDescent="0.25">
      <c r="A341" s="38"/>
      <c r="B341" s="38"/>
      <c r="C341" s="38"/>
      <c r="D341" s="38"/>
      <c r="E341" s="16" t="s">
        <v>24</v>
      </c>
      <c r="F341" s="13">
        <v>365</v>
      </c>
      <c r="G341" s="15">
        <v>5.0000000000000001E-3</v>
      </c>
      <c r="H341" s="15">
        <v>6.0000000000000001E-3</v>
      </c>
      <c r="I341" s="15">
        <v>6.0000000000000001E-3</v>
      </c>
      <c r="J341" s="15">
        <v>5.0000000000000001E-3</v>
      </c>
      <c r="K341" s="15">
        <v>6.0000000000000001E-3</v>
      </c>
      <c r="L341" s="15">
        <v>6.0000000000000001E-3</v>
      </c>
      <c r="M341" s="13">
        <f t="shared" si="233"/>
        <v>1.825</v>
      </c>
      <c r="N341" s="13">
        <f t="shared" si="234"/>
        <v>2.19</v>
      </c>
      <c r="O341" s="13">
        <f t="shared" si="235"/>
        <v>2.19</v>
      </c>
      <c r="P341" s="38"/>
      <c r="Q341" s="38"/>
      <c r="R341" s="38"/>
      <c r="S341" s="38"/>
      <c r="T341" s="38"/>
      <c r="U341" s="38"/>
      <c r="V341" s="1"/>
      <c r="W341" s="1"/>
    </row>
    <row r="342" spans="1:23" ht="15.75" customHeight="1" x14ac:dyDescent="0.25">
      <c r="A342" s="38"/>
      <c r="B342" s="38"/>
      <c r="C342" s="38"/>
      <c r="D342" s="38"/>
      <c r="E342" s="16" t="s">
        <v>58</v>
      </c>
      <c r="F342" s="13">
        <v>149</v>
      </c>
      <c r="G342" s="14">
        <v>1.7000000000000001E-2</v>
      </c>
      <c r="H342" s="14">
        <v>2.1999999999999999E-2</v>
      </c>
      <c r="I342" s="14">
        <v>2.1999999999999999E-2</v>
      </c>
      <c r="J342" s="14">
        <v>1.4999999999999999E-2</v>
      </c>
      <c r="K342" s="14">
        <v>1.7999999999999999E-2</v>
      </c>
      <c r="L342" s="14">
        <v>1.7999999999999999E-2</v>
      </c>
      <c r="M342" s="13">
        <f t="shared" si="233"/>
        <v>2.5330000000000004</v>
      </c>
      <c r="N342" s="13">
        <f t="shared" si="234"/>
        <v>3.278</v>
      </c>
      <c r="O342" s="13">
        <f t="shared" si="235"/>
        <v>3.278</v>
      </c>
      <c r="P342" s="38"/>
      <c r="Q342" s="38"/>
      <c r="R342" s="38"/>
      <c r="S342" s="38"/>
      <c r="T342" s="38"/>
      <c r="U342" s="38"/>
      <c r="V342" s="1"/>
      <c r="W342" s="1"/>
    </row>
    <row r="343" spans="1:23" ht="15.75" customHeight="1" x14ac:dyDescent="0.25">
      <c r="A343" s="38"/>
      <c r="B343" s="38"/>
      <c r="C343" s="38"/>
      <c r="D343" s="38"/>
      <c r="E343" s="16" t="s">
        <v>48</v>
      </c>
      <c r="F343" s="13">
        <v>191</v>
      </c>
      <c r="G343" s="14">
        <v>4.9000000000000002E-2</v>
      </c>
      <c r="H343" s="15">
        <v>0.06</v>
      </c>
      <c r="I343" s="15">
        <v>0.06</v>
      </c>
      <c r="J343" s="15">
        <v>3.5999999999999997E-2</v>
      </c>
      <c r="K343" s="15">
        <v>4.4999999999999998E-2</v>
      </c>
      <c r="L343" s="15">
        <v>4.4999999999999998E-2</v>
      </c>
      <c r="M343" s="13">
        <f t="shared" si="233"/>
        <v>9.359</v>
      </c>
      <c r="N343" s="13">
        <f t="shared" si="234"/>
        <v>11.459999999999999</v>
      </c>
      <c r="O343" s="13">
        <f t="shared" si="235"/>
        <v>11.459999999999999</v>
      </c>
      <c r="P343" s="38"/>
      <c r="Q343" s="38"/>
      <c r="R343" s="38"/>
      <c r="S343" s="38"/>
      <c r="T343" s="38"/>
      <c r="U343" s="38"/>
      <c r="V343" s="1"/>
      <c r="W343" s="1"/>
    </row>
    <row r="344" spans="1:23" ht="15.75" customHeight="1" x14ac:dyDescent="0.25">
      <c r="A344" s="38"/>
      <c r="B344" s="38"/>
      <c r="C344" s="38"/>
      <c r="D344" s="38"/>
      <c r="E344" s="16" t="s">
        <v>115</v>
      </c>
      <c r="F344" s="13">
        <v>64</v>
      </c>
      <c r="G344" s="14">
        <v>1E-3</v>
      </c>
      <c r="H344" s="14">
        <v>1E-3</v>
      </c>
      <c r="I344" s="14">
        <v>1E-3</v>
      </c>
      <c r="J344" s="14">
        <v>1E-3</v>
      </c>
      <c r="K344" s="14">
        <v>1E-3</v>
      </c>
      <c r="L344" s="14">
        <v>1E-3</v>
      </c>
      <c r="M344" s="13">
        <f t="shared" si="233"/>
        <v>6.4000000000000001E-2</v>
      </c>
      <c r="N344" s="13">
        <f t="shared" si="234"/>
        <v>6.4000000000000001E-2</v>
      </c>
      <c r="O344" s="13">
        <f t="shared" si="235"/>
        <v>6.4000000000000001E-2</v>
      </c>
      <c r="P344" s="38"/>
      <c r="Q344" s="38"/>
      <c r="R344" s="38"/>
      <c r="S344" s="38"/>
      <c r="T344" s="38"/>
      <c r="U344" s="38"/>
      <c r="V344" s="1"/>
      <c r="W344" s="1"/>
    </row>
    <row r="345" spans="1:23" ht="15.75" customHeight="1" x14ac:dyDescent="0.25">
      <c r="A345" s="39" t="s">
        <v>170</v>
      </c>
      <c r="B345" s="37" t="s">
        <v>37</v>
      </c>
      <c r="C345" s="37" t="s">
        <v>37</v>
      </c>
      <c r="D345" s="37" t="s">
        <v>37</v>
      </c>
      <c r="E345" s="18" t="s">
        <v>38</v>
      </c>
      <c r="F345" s="13">
        <v>4822</v>
      </c>
      <c r="G345" s="14">
        <v>1E-3</v>
      </c>
      <c r="H345" s="14">
        <v>1E-3</v>
      </c>
      <c r="I345" s="14">
        <v>1E-3</v>
      </c>
      <c r="J345" s="14">
        <v>1E-3</v>
      </c>
      <c r="K345" s="14">
        <v>1E-3</v>
      </c>
      <c r="L345" s="14">
        <v>1E-3</v>
      </c>
      <c r="M345" s="13">
        <f t="shared" si="233"/>
        <v>4.8220000000000001</v>
      </c>
      <c r="N345" s="13">
        <f t="shared" si="234"/>
        <v>4.8220000000000001</v>
      </c>
      <c r="O345" s="13">
        <f t="shared" si="235"/>
        <v>4.8220000000000001</v>
      </c>
      <c r="P345" s="43">
        <f t="shared" ref="P345:R345" si="240">SUM(M345:M346)</f>
        <v>7.0069999999999997</v>
      </c>
      <c r="Q345" s="43">
        <f t="shared" si="240"/>
        <v>7.0069999999999997</v>
      </c>
      <c r="R345" s="43">
        <f t="shared" si="240"/>
        <v>7.0069999999999997</v>
      </c>
      <c r="S345" s="43">
        <f t="shared" ref="S345:U345" si="241">P345+P345*80%</f>
        <v>12.6126</v>
      </c>
      <c r="T345" s="43">
        <f t="shared" si="241"/>
        <v>12.6126</v>
      </c>
      <c r="U345" s="43">
        <f t="shared" si="241"/>
        <v>12.6126</v>
      </c>
      <c r="V345" s="1"/>
      <c r="W345" s="1"/>
    </row>
    <row r="346" spans="1:23" ht="15.75" customHeight="1" x14ac:dyDescent="0.25">
      <c r="A346" s="38"/>
      <c r="B346" s="38"/>
      <c r="C346" s="38"/>
      <c r="D346" s="38"/>
      <c r="E346" s="16" t="s">
        <v>101</v>
      </c>
      <c r="F346" s="13">
        <v>437</v>
      </c>
      <c r="G346" s="15">
        <v>5.0000000000000001E-3</v>
      </c>
      <c r="H346" s="15">
        <v>5.0000000000000001E-3</v>
      </c>
      <c r="I346" s="15">
        <v>5.0000000000000001E-3</v>
      </c>
      <c r="J346" s="15">
        <v>5.0000000000000001E-3</v>
      </c>
      <c r="K346" s="15">
        <v>5.0000000000000001E-3</v>
      </c>
      <c r="L346" s="15">
        <v>5.0000000000000001E-3</v>
      </c>
      <c r="M346" s="13">
        <f t="shared" si="233"/>
        <v>2.1850000000000001</v>
      </c>
      <c r="N346" s="13">
        <f t="shared" si="234"/>
        <v>2.1850000000000001</v>
      </c>
      <c r="O346" s="13">
        <f t="shared" si="235"/>
        <v>2.1850000000000001</v>
      </c>
      <c r="P346" s="38"/>
      <c r="Q346" s="38"/>
      <c r="R346" s="38"/>
      <c r="S346" s="38"/>
      <c r="T346" s="38"/>
      <c r="U346" s="38"/>
      <c r="V346" s="1"/>
      <c r="W346" s="1"/>
    </row>
    <row r="347" spans="1:23" ht="15.75" customHeight="1" x14ac:dyDescent="0.25">
      <c r="A347" s="21" t="s">
        <v>54</v>
      </c>
      <c r="B347" s="14">
        <v>20</v>
      </c>
      <c r="C347" s="14">
        <v>35</v>
      </c>
      <c r="D347" s="14">
        <v>40</v>
      </c>
      <c r="E347" s="22" t="s">
        <v>54</v>
      </c>
      <c r="F347" s="13">
        <v>425</v>
      </c>
      <c r="G347" s="15">
        <v>0.02</v>
      </c>
      <c r="H347" s="14">
        <v>3.5000000000000003E-2</v>
      </c>
      <c r="I347" s="15">
        <v>0.04</v>
      </c>
      <c r="J347" s="15">
        <v>0.02</v>
      </c>
      <c r="K347" s="14">
        <v>3.5000000000000003E-2</v>
      </c>
      <c r="L347" s="15">
        <v>0.04</v>
      </c>
      <c r="M347" s="13">
        <f t="shared" si="233"/>
        <v>8.5</v>
      </c>
      <c r="N347" s="13">
        <f t="shared" si="234"/>
        <v>14.875000000000002</v>
      </c>
      <c r="O347" s="13">
        <f t="shared" si="235"/>
        <v>17</v>
      </c>
      <c r="P347" s="13">
        <f t="shared" ref="P347:R347" si="242">SUM(M347)</f>
        <v>8.5</v>
      </c>
      <c r="Q347" s="13">
        <f t="shared" si="242"/>
        <v>14.875000000000002</v>
      </c>
      <c r="R347" s="13">
        <f t="shared" si="242"/>
        <v>17</v>
      </c>
      <c r="S347" s="13">
        <f t="shared" ref="S347:U347" si="243">P347+P347*80%</f>
        <v>15.3</v>
      </c>
      <c r="T347" s="13">
        <f t="shared" si="243"/>
        <v>26.775000000000006</v>
      </c>
      <c r="U347" s="13">
        <f t="shared" si="243"/>
        <v>30.6</v>
      </c>
      <c r="V347" s="1"/>
      <c r="W347" s="1"/>
    </row>
    <row r="348" spans="1:23" ht="15.75" customHeight="1" x14ac:dyDescent="0.25">
      <c r="A348" s="21" t="s">
        <v>35</v>
      </c>
      <c r="B348" s="14">
        <v>5</v>
      </c>
      <c r="C348" s="14">
        <v>5</v>
      </c>
      <c r="D348" s="14">
        <v>5</v>
      </c>
      <c r="E348" s="22" t="s">
        <v>35</v>
      </c>
      <c r="F348" s="13">
        <v>3000</v>
      </c>
      <c r="G348" s="15">
        <v>5.0000000000000001E-3</v>
      </c>
      <c r="H348" s="14">
        <v>5.0000000000000001E-3</v>
      </c>
      <c r="I348" s="15">
        <v>5.0000000000000001E-3</v>
      </c>
      <c r="J348" s="15">
        <v>5.0000000000000001E-3</v>
      </c>
      <c r="K348" s="14">
        <v>5.0000000000000001E-3</v>
      </c>
      <c r="L348" s="15">
        <v>5.0000000000000001E-3</v>
      </c>
      <c r="M348" s="13">
        <v>5.0000000000000001E-3</v>
      </c>
      <c r="N348" s="13">
        <v>5.0000000000000001E-3</v>
      </c>
      <c r="O348" s="13">
        <v>5.0000000000000001E-3</v>
      </c>
      <c r="P348" s="13"/>
      <c r="Q348" s="13"/>
      <c r="R348" s="13"/>
      <c r="S348" s="13"/>
      <c r="T348" s="13"/>
      <c r="U348" s="13"/>
      <c r="V348" s="1"/>
      <c r="W348" s="1"/>
    </row>
    <row r="349" spans="1:23" ht="15.75" customHeight="1" x14ac:dyDescent="0.25">
      <c r="A349" s="16"/>
      <c r="B349" s="16"/>
      <c r="C349" s="16"/>
      <c r="D349" s="16"/>
      <c r="E349" s="16"/>
      <c r="F349" s="13"/>
      <c r="G349" s="16"/>
      <c r="H349" s="16"/>
      <c r="I349" s="16"/>
      <c r="J349" s="16"/>
      <c r="K349" s="16"/>
      <c r="L349" s="16"/>
      <c r="M349" s="13"/>
      <c r="N349" s="13"/>
      <c r="O349" s="13"/>
      <c r="P349" s="23">
        <f t="shared" ref="P349:U349" si="244">SUM(P334:P347)</f>
        <v>186.48600000000002</v>
      </c>
      <c r="Q349" s="23">
        <f t="shared" si="244"/>
        <v>216.64</v>
      </c>
      <c r="R349" s="23">
        <f t="shared" si="244"/>
        <v>218.76499999999999</v>
      </c>
      <c r="S349" s="23">
        <f t="shared" si="244"/>
        <v>335.6748</v>
      </c>
      <c r="T349" s="23">
        <f t="shared" si="244"/>
        <v>389.952</v>
      </c>
      <c r="U349" s="23">
        <f t="shared" si="244"/>
        <v>393.77699999999999</v>
      </c>
      <c r="V349" s="1"/>
      <c r="W349" s="1"/>
    </row>
    <row r="350" spans="1:23" ht="15.75" customHeight="1" x14ac:dyDescent="0.25">
      <c r="A350" s="49" t="s">
        <v>178</v>
      </c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1"/>
      <c r="W350" s="1"/>
    </row>
    <row r="351" spans="1:23" ht="15.75" customHeight="1" x14ac:dyDescent="0.25">
      <c r="A351" s="39" t="s">
        <v>130</v>
      </c>
      <c r="B351" s="37">
        <v>80</v>
      </c>
      <c r="C351" s="37">
        <v>100</v>
      </c>
      <c r="D351" s="37">
        <v>100</v>
      </c>
      <c r="E351" s="12" t="s">
        <v>131</v>
      </c>
      <c r="F351" s="13">
        <v>2711</v>
      </c>
      <c r="G351" s="14">
        <v>0.16200000000000001</v>
      </c>
      <c r="H351" s="15">
        <v>0.216</v>
      </c>
      <c r="I351" s="15">
        <v>0.216</v>
      </c>
      <c r="J351" s="15">
        <v>0.11899999999999999</v>
      </c>
      <c r="K351" s="15">
        <v>0.159</v>
      </c>
      <c r="L351" s="15">
        <v>0.159</v>
      </c>
      <c r="M351" s="13">
        <f t="shared" ref="M351:M363" si="245">G351*F351</f>
        <v>439.18200000000002</v>
      </c>
      <c r="N351" s="13">
        <f t="shared" ref="N351:N363" si="246">H351*F351</f>
        <v>585.57600000000002</v>
      </c>
      <c r="O351" s="13">
        <f t="shared" ref="O351:O363" si="247">I351*F351</f>
        <v>585.57600000000002</v>
      </c>
      <c r="P351" s="43">
        <f t="shared" ref="P351:R351" si="248">SUM(M351:M357)</f>
        <v>478.29500000000007</v>
      </c>
      <c r="Q351" s="43">
        <f t="shared" si="248"/>
        <v>638.50199999999995</v>
      </c>
      <c r="R351" s="43">
        <f t="shared" si="248"/>
        <v>638.50199999999995</v>
      </c>
      <c r="S351" s="43">
        <f t="shared" ref="S351:U351" si="249">P351+P351*80%</f>
        <v>860.93100000000015</v>
      </c>
      <c r="T351" s="43">
        <f t="shared" si="249"/>
        <v>1149.3036</v>
      </c>
      <c r="U351" s="43">
        <f t="shared" si="249"/>
        <v>1149.3036</v>
      </c>
      <c r="V351" s="1"/>
      <c r="W351" s="1"/>
    </row>
    <row r="352" spans="1:23" ht="15.75" customHeight="1" x14ac:dyDescent="0.25">
      <c r="A352" s="38"/>
      <c r="B352" s="38"/>
      <c r="C352" s="38"/>
      <c r="D352" s="38"/>
      <c r="E352" s="16" t="s">
        <v>49</v>
      </c>
      <c r="F352" s="13">
        <v>240</v>
      </c>
      <c r="G352" s="15">
        <v>0.01</v>
      </c>
      <c r="H352" s="14">
        <v>1.4999999999999999E-2</v>
      </c>
      <c r="I352" s="14">
        <v>1.4999999999999999E-2</v>
      </c>
      <c r="J352" s="14">
        <v>8.0000000000000002E-3</v>
      </c>
      <c r="K352" s="14">
        <v>1.2E-2</v>
      </c>
      <c r="L352" s="14">
        <v>1.2E-2</v>
      </c>
      <c r="M352" s="13">
        <f t="shared" si="245"/>
        <v>2.4</v>
      </c>
      <c r="N352" s="13">
        <f t="shared" si="246"/>
        <v>3.5999999999999996</v>
      </c>
      <c r="O352" s="13">
        <f t="shared" si="247"/>
        <v>3.5999999999999996</v>
      </c>
      <c r="P352" s="38"/>
      <c r="Q352" s="38"/>
      <c r="R352" s="38"/>
      <c r="S352" s="38"/>
      <c r="T352" s="38"/>
      <c r="U352" s="38"/>
      <c r="V352" s="1"/>
      <c r="W352" s="1"/>
    </row>
    <row r="353" spans="1:23" ht="15.75" customHeight="1" x14ac:dyDescent="0.25">
      <c r="A353" s="38"/>
      <c r="B353" s="38"/>
      <c r="C353" s="38"/>
      <c r="D353" s="38"/>
      <c r="E353" s="16" t="s">
        <v>58</v>
      </c>
      <c r="F353" s="13">
        <v>149</v>
      </c>
      <c r="G353" s="14">
        <v>7.0000000000000001E-3</v>
      </c>
      <c r="H353" s="14">
        <v>0.01</v>
      </c>
      <c r="I353" s="14">
        <v>0.01</v>
      </c>
      <c r="J353" s="14">
        <v>6.0000000000000001E-3</v>
      </c>
      <c r="K353" s="14">
        <v>8.0000000000000002E-3</v>
      </c>
      <c r="L353" s="14">
        <v>8.0000000000000002E-3</v>
      </c>
      <c r="M353" s="13">
        <f t="shared" si="245"/>
        <v>1.0429999999999999</v>
      </c>
      <c r="N353" s="13">
        <f t="shared" si="246"/>
        <v>1.49</v>
      </c>
      <c r="O353" s="13">
        <f t="shared" si="247"/>
        <v>1.49</v>
      </c>
      <c r="P353" s="38"/>
      <c r="Q353" s="38"/>
      <c r="R353" s="38"/>
      <c r="S353" s="38"/>
      <c r="T353" s="38"/>
      <c r="U353" s="38"/>
      <c r="V353" s="1"/>
      <c r="W353" s="1"/>
    </row>
    <row r="354" spans="1:23" ht="15.75" customHeight="1" x14ac:dyDescent="0.25">
      <c r="A354" s="38"/>
      <c r="B354" s="38"/>
      <c r="C354" s="38"/>
      <c r="D354" s="38"/>
      <c r="E354" s="16" t="s">
        <v>45</v>
      </c>
      <c r="F354" s="13">
        <v>653</v>
      </c>
      <c r="G354" s="14">
        <v>7.0000000000000001E-3</v>
      </c>
      <c r="H354" s="14">
        <v>0.01</v>
      </c>
      <c r="I354" s="14">
        <v>0.01</v>
      </c>
      <c r="J354" s="14">
        <v>7.0000000000000001E-3</v>
      </c>
      <c r="K354" s="14">
        <v>0.01</v>
      </c>
      <c r="L354" s="14">
        <v>0.01</v>
      </c>
      <c r="M354" s="13">
        <f t="shared" si="245"/>
        <v>4.5709999999999997</v>
      </c>
      <c r="N354" s="13">
        <f t="shared" si="246"/>
        <v>6.53</v>
      </c>
      <c r="O354" s="13">
        <f t="shared" si="247"/>
        <v>6.53</v>
      </c>
      <c r="P354" s="38"/>
      <c r="Q354" s="38"/>
      <c r="R354" s="38"/>
      <c r="S354" s="38"/>
      <c r="T354" s="38"/>
      <c r="U354" s="38"/>
      <c r="V354" s="1"/>
      <c r="W354" s="1"/>
    </row>
    <row r="355" spans="1:23" ht="15.75" customHeight="1" x14ac:dyDescent="0.25">
      <c r="A355" s="38"/>
      <c r="B355" s="38"/>
      <c r="C355" s="38"/>
      <c r="D355" s="38"/>
      <c r="E355" s="16" t="s">
        <v>59</v>
      </c>
      <c r="F355" s="13">
        <v>2000</v>
      </c>
      <c r="G355" s="14">
        <v>1.4999999999999999E-2</v>
      </c>
      <c r="H355" s="14">
        <v>0.02</v>
      </c>
      <c r="I355" s="14">
        <v>0.02</v>
      </c>
      <c r="J355" s="14">
        <v>1.4999999999999999E-2</v>
      </c>
      <c r="K355" s="14">
        <v>0.02</v>
      </c>
      <c r="L355" s="14">
        <v>0.02</v>
      </c>
      <c r="M355" s="13">
        <f t="shared" si="245"/>
        <v>30</v>
      </c>
      <c r="N355" s="13">
        <f t="shared" si="246"/>
        <v>40</v>
      </c>
      <c r="O355" s="13">
        <f t="shared" si="247"/>
        <v>40</v>
      </c>
      <c r="P355" s="38"/>
      <c r="Q355" s="38"/>
      <c r="R355" s="38"/>
      <c r="S355" s="38"/>
      <c r="T355" s="38"/>
      <c r="U355" s="38"/>
      <c r="V355" s="1"/>
      <c r="W355" s="1"/>
    </row>
    <row r="356" spans="1:23" ht="15.75" customHeight="1" x14ac:dyDescent="0.25">
      <c r="A356" s="38"/>
      <c r="B356" s="38"/>
      <c r="C356" s="38"/>
      <c r="D356" s="38"/>
      <c r="E356" s="16" t="s">
        <v>133</v>
      </c>
      <c r="F356" s="13">
        <v>207</v>
      </c>
      <c r="G356" s="14">
        <v>5.0000000000000001E-3</v>
      </c>
      <c r="H356" s="15">
        <v>6.0000000000000001E-3</v>
      </c>
      <c r="I356" s="15">
        <v>6.0000000000000001E-3</v>
      </c>
      <c r="J356" s="14">
        <v>5.0000000000000001E-3</v>
      </c>
      <c r="K356" s="15">
        <v>6.0000000000000001E-3</v>
      </c>
      <c r="L356" s="15">
        <v>6.0000000000000001E-3</v>
      </c>
      <c r="M356" s="13">
        <f t="shared" si="245"/>
        <v>1.0349999999999999</v>
      </c>
      <c r="N356" s="13">
        <f t="shared" si="246"/>
        <v>1.242</v>
      </c>
      <c r="O356" s="13">
        <f t="shared" si="247"/>
        <v>1.242</v>
      </c>
      <c r="P356" s="38"/>
      <c r="Q356" s="38"/>
      <c r="R356" s="38"/>
      <c r="S356" s="38"/>
      <c r="T356" s="38"/>
      <c r="U356" s="38"/>
      <c r="V356" s="1"/>
      <c r="W356" s="1"/>
    </row>
    <row r="357" spans="1:23" ht="15.75" customHeight="1" x14ac:dyDescent="0.25">
      <c r="A357" s="38"/>
      <c r="B357" s="38"/>
      <c r="C357" s="38"/>
      <c r="D357" s="38"/>
      <c r="E357" s="16" t="s">
        <v>115</v>
      </c>
      <c r="F357" s="13">
        <v>64</v>
      </c>
      <c r="G357" s="14">
        <v>1E-3</v>
      </c>
      <c r="H357" s="14">
        <v>1E-3</v>
      </c>
      <c r="I357" s="14">
        <v>1E-3</v>
      </c>
      <c r="J357" s="14">
        <v>1E-3</v>
      </c>
      <c r="K357" s="14">
        <v>1E-3</v>
      </c>
      <c r="L357" s="14">
        <v>1E-3</v>
      </c>
      <c r="M357" s="13">
        <f t="shared" si="245"/>
        <v>6.4000000000000001E-2</v>
      </c>
      <c r="N357" s="13">
        <f t="shared" si="246"/>
        <v>6.4000000000000001E-2</v>
      </c>
      <c r="O357" s="13">
        <f t="shared" si="247"/>
        <v>6.4000000000000001E-2</v>
      </c>
      <c r="P357" s="38"/>
      <c r="Q357" s="38"/>
      <c r="R357" s="38"/>
      <c r="S357" s="38"/>
      <c r="T357" s="38"/>
      <c r="U357" s="38"/>
      <c r="V357" s="1"/>
      <c r="W357" s="1"/>
    </row>
    <row r="358" spans="1:23" ht="15.75" customHeight="1" x14ac:dyDescent="0.25">
      <c r="A358" s="39" t="s">
        <v>60</v>
      </c>
      <c r="B358" s="37">
        <v>100</v>
      </c>
      <c r="C358" s="37">
        <v>150</v>
      </c>
      <c r="D358" s="37">
        <v>150</v>
      </c>
      <c r="E358" s="16" t="s">
        <v>27</v>
      </c>
      <c r="F358" s="13">
        <v>3652</v>
      </c>
      <c r="G358" s="14">
        <v>5.0000000000000001E-3</v>
      </c>
      <c r="H358" s="14">
        <v>5.0000000000000001E-3</v>
      </c>
      <c r="I358" s="14">
        <v>5.0000000000000001E-3</v>
      </c>
      <c r="J358" s="14">
        <v>5.0000000000000001E-3</v>
      </c>
      <c r="K358" s="14">
        <v>5.0000000000000001E-3</v>
      </c>
      <c r="L358" s="14">
        <v>5.0000000000000001E-3</v>
      </c>
      <c r="M358" s="13">
        <f t="shared" si="245"/>
        <v>18.260000000000002</v>
      </c>
      <c r="N358" s="13">
        <f t="shared" si="246"/>
        <v>18.260000000000002</v>
      </c>
      <c r="O358" s="13">
        <f t="shared" si="247"/>
        <v>18.260000000000002</v>
      </c>
      <c r="P358" s="43">
        <f t="shared" ref="P358:R358" si="250">SUM(M358:M360)</f>
        <v>32.628</v>
      </c>
      <c r="Q358" s="43">
        <f t="shared" si="250"/>
        <v>39.481999999999999</v>
      </c>
      <c r="R358" s="43">
        <f t="shared" si="250"/>
        <v>39.481999999999999</v>
      </c>
      <c r="S358" s="43">
        <f t="shared" ref="S358:U358" si="251">P358+P358*80%</f>
        <v>58.730400000000003</v>
      </c>
      <c r="T358" s="43">
        <f t="shared" si="251"/>
        <v>71.067599999999999</v>
      </c>
      <c r="U358" s="43">
        <f t="shared" si="251"/>
        <v>71.067599999999999</v>
      </c>
      <c r="V358" s="1"/>
      <c r="W358" s="1"/>
    </row>
    <row r="359" spans="1:23" ht="15.75" customHeight="1" x14ac:dyDescent="0.25">
      <c r="A359" s="38"/>
      <c r="B359" s="38"/>
      <c r="C359" s="38"/>
      <c r="D359" s="38"/>
      <c r="E359" s="16" t="s">
        <v>61</v>
      </c>
      <c r="F359" s="13">
        <v>298</v>
      </c>
      <c r="G359" s="15">
        <v>4.8000000000000001E-2</v>
      </c>
      <c r="H359" s="15">
        <v>7.0999999999999994E-2</v>
      </c>
      <c r="I359" s="15">
        <v>7.0999999999999994E-2</v>
      </c>
      <c r="J359" s="15">
        <v>6.2E-2</v>
      </c>
      <c r="K359" s="15">
        <v>6.2E-2</v>
      </c>
      <c r="L359" s="15">
        <v>7.0999999999999994E-2</v>
      </c>
      <c r="M359" s="13">
        <f t="shared" si="245"/>
        <v>14.304</v>
      </c>
      <c r="N359" s="13">
        <f t="shared" si="246"/>
        <v>21.157999999999998</v>
      </c>
      <c r="O359" s="13">
        <f t="shared" si="247"/>
        <v>21.157999999999998</v>
      </c>
      <c r="P359" s="38"/>
      <c r="Q359" s="38"/>
      <c r="R359" s="38"/>
      <c r="S359" s="38"/>
      <c r="T359" s="38"/>
      <c r="U359" s="38"/>
      <c r="V359" s="1"/>
      <c r="W359" s="1"/>
    </row>
    <row r="360" spans="1:23" ht="15.75" customHeight="1" x14ac:dyDescent="0.25">
      <c r="A360" s="38"/>
      <c r="B360" s="38"/>
      <c r="C360" s="38"/>
      <c r="D360" s="38"/>
      <c r="E360" s="16" t="s">
        <v>115</v>
      </c>
      <c r="F360" s="13">
        <v>64</v>
      </c>
      <c r="G360" s="14">
        <v>1E-3</v>
      </c>
      <c r="H360" s="14">
        <v>1E-3</v>
      </c>
      <c r="I360" s="14">
        <v>1E-3</v>
      </c>
      <c r="J360" s="14">
        <v>1E-3</v>
      </c>
      <c r="K360" s="14">
        <v>1E-3</v>
      </c>
      <c r="L360" s="14">
        <v>1E-3</v>
      </c>
      <c r="M360" s="13">
        <f t="shared" si="245"/>
        <v>6.4000000000000001E-2</v>
      </c>
      <c r="N360" s="13">
        <f t="shared" si="246"/>
        <v>6.4000000000000001E-2</v>
      </c>
      <c r="O360" s="13">
        <f t="shared" si="247"/>
        <v>6.4000000000000001E-2</v>
      </c>
      <c r="P360" s="38"/>
      <c r="Q360" s="38"/>
      <c r="R360" s="38"/>
      <c r="S360" s="38"/>
      <c r="T360" s="38"/>
      <c r="U360" s="38"/>
      <c r="V360" s="1"/>
      <c r="W360" s="1"/>
    </row>
    <row r="361" spans="1:23" ht="15.75" customHeight="1" x14ac:dyDescent="0.25">
      <c r="A361" s="17" t="s">
        <v>63</v>
      </c>
      <c r="B361" s="14">
        <v>50</v>
      </c>
      <c r="C361" s="14">
        <v>50</v>
      </c>
      <c r="D361" s="14">
        <v>50</v>
      </c>
      <c r="E361" s="17" t="s">
        <v>63</v>
      </c>
      <c r="F361" s="13">
        <v>1423</v>
      </c>
      <c r="G361" s="15">
        <v>0.05</v>
      </c>
      <c r="H361" s="15">
        <v>0.05</v>
      </c>
      <c r="I361" s="15">
        <v>0.05</v>
      </c>
      <c r="J361" s="15">
        <v>0.05</v>
      </c>
      <c r="K361" s="15">
        <v>0.05</v>
      </c>
      <c r="L361" s="15">
        <v>0.05</v>
      </c>
      <c r="M361" s="13">
        <f t="shared" si="245"/>
        <v>71.150000000000006</v>
      </c>
      <c r="N361" s="13">
        <f t="shared" si="246"/>
        <v>71.150000000000006</v>
      </c>
      <c r="O361" s="13">
        <f t="shared" si="247"/>
        <v>71.150000000000006</v>
      </c>
      <c r="P361" s="13">
        <f t="shared" ref="P361:R361" si="252">SUM(M361)</f>
        <v>71.150000000000006</v>
      </c>
      <c r="Q361" s="13">
        <f t="shared" si="252"/>
        <v>71.150000000000006</v>
      </c>
      <c r="R361" s="13">
        <f t="shared" si="252"/>
        <v>71.150000000000006</v>
      </c>
      <c r="S361" s="13">
        <f t="shared" ref="S361:U361" si="253">P361+P361*80%</f>
        <v>128.07000000000002</v>
      </c>
      <c r="T361" s="13">
        <f t="shared" si="253"/>
        <v>128.07000000000002</v>
      </c>
      <c r="U361" s="13">
        <f t="shared" si="253"/>
        <v>128.07000000000002</v>
      </c>
      <c r="V361" s="1"/>
      <c r="W361" s="1"/>
    </row>
    <row r="362" spans="1:23" ht="15.75" customHeight="1" x14ac:dyDescent="0.25">
      <c r="A362" s="17" t="s">
        <v>135</v>
      </c>
      <c r="B362" s="14">
        <v>200</v>
      </c>
      <c r="C362" s="14">
        <v>200</v>
      </c>
      <c r="D362" s="14">
        <v>200</v>
      </c>
      <c r="E362" s="17" t="s">
        <v>135</v>
      </c>
      <c r="F362" s="13">
        <v>400</v>
      </c>
      <c r="G362" s="15">
        <v>0.2</v>
      </c>
      <c r="H362" s="15">
        <v>0.2</v>
      </c>
      <c r="I362" s="15">
        <v>0.2</v>
      </c>
      <c r="J362" s="15">
        <v>0.2</v>
      </c>
      <c r="K362" s="15">
        <v>0.2</v>
      </c>
      <c r="L362" s="15">
        <v>0.2</v>
      </c>
      <c r="M362" s="13">
        <f t="shared" si="245"/>
        <v>80</v>
      </c>
      <c r="N362" s="13">
        <f t="shared" si="246"/>
        <v>80</v>
      </c>
      <c r="O362" s="13">
        <f t="shared" si="247"/>
        <v>80</v>
      </c>
      <c r="P362" s="13">
        <f t="shared" ref="P362:R362" si="254">SUM(M362)</f>
        <v>80</v>
      </c>
      <c r="Q362" s="13">
        <f t="shared" si="254"/>
        <v>80</v>
      </c>
      <c r="R362" s="13">
        <f t="shared" si="254"/>
        <v>80</v>
      </c>
      <c r="S362" s="13">
        <f t="shared" ref="S362:U362" si="255">P362+P362*80%</f>
        <v>144</v>
      </c>
      <c r="T362" s="13">
        <f t="shared" si="255"/>
        <v>144</v>
      </c>
      <c r="U362" s="13">
        <f t="shared" si="255"/>
        <v>144</v>
      </c>
      <c r="V362" s="1"/>
      <c r="W362" s="1"/>
    </row>
    <row r="363" spans="1:23" ht="15.75" customHeight="1" x14ac:dyDescent="0.25">
      <c r="A363" s="21" t="s">
        <v>54</v>
      </c>
      <c r="B363" s="14">
        <v>20</v>
      </c>
      <c r="C363" s="14">
        <v>35</v>
      </c>
      <c r="D363" s="14">
        <v>40</v>
      </c>
      <c r="E363" s="22" t="s">
        <v>54</v>
      </c>
      <c r="F363" s="13">
        <v>425</v>
      </c>
      <c r="G363" s="15">
        <v>0.02</v>
      </c>
      <c r="H363" s="14">
        <v>3.5000000000000003E-2</v>
      </c>
      <c r="I363" s="15">
        <v>0.04</v>
      </c>
      <c r="J363" s="15">
        <v>0.02</v>
      </c>
      <c r="K363" s="14">
        <v>3.5000000000000003E-2</v>
      </c>
      <c r="L363" s="15">
        <v>0.04</v>
      </c>
      <c r="M363" s="13">
        <f t="shared" si="245"/>
        <v>8.5</v>
      </c>
      <c r="N363" s="13">
        <f t="shared" si="246"/>
        <v>14.875000000000002</v>
      </c>
      <c r="O363" s="13">
        <f t="shared" si="247"/>
        <v>17</v>
      </c>
      <c r="P363" s="13">
        <f t="shared" ref="P363:R363" si="256">SUM(M363)</f>
        <v>8.5</v>
      </c>
      <c r="Q363" s="13">
        <f t="shared" si="256"/>
        <v>14.875000000000002</v>
      </c>
      <c r="R363" s="13">
        <f t="shared" si="256"/>
        <v>17</v>
      </c>
      <c r="S363" s="24">
        <f t="shared" ref="S363:U363" si="257">P363+P363*80%</f>
        <v>15.3</v>
      </c>
      <c r="T363" s="24">
        <f t="shared" si="257"/>
        <v>26.775000000000006</v>
      </c>
      <c r="U363" s="24">
        <f t="shared" si="257"/>
        <v>30.6</v>
      </c>
      <c r="V363" s="1"/>
      <c r="W363" s="1"/>
    </row>
    <row r="364" spans="1:23" ht="15.75" customHeight="1" x14ac:dyDescent="0.25">
      <c r="A364" s="16"/>
      <c r="B364" s="16"/>
      <c r="C364" s="16"/>
      <c r="D364" s="16"/>
      <c r="E364" s="16"/>
      <c r="F364" s="13"/>
      <c r="G364" s="16"/>
      <c r="H364" s="16"/>
      <c r="I364" s="16"/>
      <c r="J364" s="16"/>
      <c r="K364" s="16"/>
      <c r="L364" s="16"/>
      <c r="M364" s="13"/>
      <c r="N364" s="13"/>
      <c r="O364" s="13"/>
      <c r="P364" s="23">
        <f t="shared" ref="P364:U364" si="258">SUM(P351:P363)</f>
        <v>670.57300000000009</v>
      </c>
      <c r="Q364" s="23">
        <f t="shared" si="258"/>
        <v>844.0089999999999</v>
      </c>
      <c r="R364" s="23">
        <f t="shared" si="258"/>
        <v>846.1339999999999</v>
      </c>
      <c r="S364" s="23">
        <f t="shared" si="258"/>
        <v>1207.0314000000001</v>
      </c>
      <c r="T364" s="23">
        <f t="shared" si="258"/>
        <v>1519.2162000000001</v>
      </c>
      <c r="U364" s="23">
        <f t="shared" si="258"/>
        <v>1523.0411999999999</v>
      </c>
      <c r="V364" s="1"/>
      <c r="W364" s="1"/>
    </row>
    <row r="365" spans="1:23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1"/>
      <c r="W365" s="1"/>
    </row>
    <row r="366" spans="1:23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</sheetData>
  <mergeCells count="634">
    <mergeCell ref="U101:U106"/>
    <mergeCell ref="U115:U117"/>
    <mergeCell ref="U118:U123"/>
    <mergeCell ref="U130:U136"/>
    <mergeCell ref="U13:U17"/>
    <mergeCell ref="U18:U20"/>
    <mergeCell ref="U22:U24"/>
    <mergeCell ref="U28:U30"/>
    <mergeCell ref="U31:U36"/>
    <mergeCell ref="U37:U39"/>
    <mergeCell ref="U124:U126"/>
    <mergeCell ref="U43:U49"/>
    <mergeCell ref="U50:U52"/>
    <mergeCell ref="U58:U63"/>
    <mergeCell ref="U64:U68"/>
    <mergeCell ref="U69:U70"/>
    <mergeCell ref="U74:U81"/>
    <mergeCell ref="U82:U83"/>
    <mergeCell ref="U84:U93"/>
    <mergeCell ref="U107:U109"/>
    <mergeCell ref="U110:U111"/>
    <mergeCell ref="U165:U167"/>
    <mergeCell ref="U172:U178"/>
    <mergeCell ref="U188:U192"/>
    <mergeCell ref="U137:U139"/>
    <mergeCell ref="U140:U149"/>
    <mergeCell ref="U150:U152"/>
    <mergeCell ref="U156:U159"/>
    <mergeCell ref="U160:U164"/>
    <mergeCell ref="U179:U181"/>
    <mergeCell ref="A186:U186"/>
    <mergeCell ref="A187:U187"/>
    <mergeCell ref="Q179:Q181"/>
    <mergeCell ref="A165:A167"/>
    <mergeCell ref="R156:R159"/>
    <mergeCell ref="B179:B181"/>
    <mergeCell ref="A172:A178"/>
    <mergeCell ref="A179:A181"/>
    <mergeCell ref="P179:P181"/>
    <mergeCell ref="Q165:Q167"/>
    <mergeCell ref="Q172:Q178"/>
    <mergeCell ref="U243:U245"/>
    <mergeCell ref="U250:U257"/>
    <mergeCell ref="U258:U262"/>
    <mergeCell ref="U263:U272"/>
    <mergeCell ref="U273:U275"/>
    <mergeCell ref="U289:U290"/>
    <mergeCell ref="T217:T223"/>
    <mergeCell ref="T224:T226"/>
    <mergeCell ref="U217:U223"/>
    <mergeCell ref="U224:U226"/>
    <mergeCell ref="T243:T245"/>
    <mergeCell ref="T250:T257"/>
    <mergeCell ref="T258:T262"/>
    <mergeCell ref="T263:T272"/>
    <mergeCell ref="T273:T275"/>
    <mergeCell ref="T232:T237"/>
    <mergeCell ref="U238:U242"/>
    <mergeCell ref="U280:U285"/>
    <mergeCell ref="U286:U288"/>
    <mergeCell ref="T280:T285"/>
    <mergeCell ref="T286:T288"/>
    <mergeCell ref="T188:T192"/>
    <mergeCell ref="T193:T195"/>
    <mergeCell ref="T197:T199"/>
    <mergeCell ref="T202:T204"/>
    <mergeCell ref="T205:T210"/>
    <mergeCell ref="T211:T213"/>
    <mergeCell ref="A216:U216"/>
    <mergeCell ref="B202:B204"/>
    <mergeCell ref="A193:A195"/>
    <mergeCell ref="A197:A199"/>
    <mergeCell ref="A202:A204"/>
    <mergeCell ref="B205:B210"/>
    <mergeCell ref="S197:S199"/>
    <mergeCell ref="S202:S204"/>
    <mergeCell ref="S205:S210"/>
    <mergeCell ref="S211:S213"/>
    <mergeCell ref="S217:S223"/>
    <mergeCell ref="U193:U195"/>
    <mergeCell ref="U197:U199"/>
    <mergeCell ref="U202:U204"/>
    <mergeCell ref="U205:U210"/>
    <mergeCell ref="U211:U213"/>
    <mergeCell ref="T172:T178"/>
    <mergeCell ref="T179:T181"/>
    <mergeCell ref="S172:S178"/>
    <mergeCell ref="S179:S181"/>
    <mergeCell ref="T94:T96"/>
    <mergeCell ref="T101:T106"/>
    <mergeCell ref="T107:T109"/>
    <mergeCell ref="T110:T111"/>
    <mergeCell ref="T115:T117"/>
    <mergeCell ref="T118:T123"/>
    <mergeCell ref="T124:T126"/>
    <mergeCell ref="T140:T149"/>
    <mergeCell ref="T150:T152"/>
    <mergeCell ref="T156:T159"/>
    <mergeCell ref="T160:T164"/>
    <mergeCell ref="T165:T167"/>
    <mergeCell ref="S107:S109"/>
    <mergeCell ref="S110:S111"/>
    <mergeCell ref="S115:S117"/>
    <mergeCell ref="S118:S123"/>
    <mergeCell ref="S124:S126"/>
    <mergeCell ref="S130:S136"/>
    <mergeCell ref="S137:S139"/>
    <mergeCell ref="S140:S149"/>
    <mergeCell ref="T50:T52"/>
    <mergeCell ref="T58:T63"/>
    <mergeCell ref="T64:T68"/>
    <mergeCell ref="T69:T70"/>
    <mergeCell ref="T74:T81"/>
    <mergeCell ref="T82:T83"/>
    <mergeCell ref="T84:T93"/>
    <mergeCell ref="T130:T136"/>
    <mergeCell ref="T137:T139"/>
    <mergeCell ref="T22:T24"/>
    <mergeCell ref="T28:T30"/>
    <mergeCell ref="T31:T36"/>
    <mergeCell ref="T37:T39"/>
    <mergeCell ref="T43:T49"/>
    <mergeCell ref="S13:S17"/>
    <mergeCell ref="S18:S20"/>
    <mergeCell ref="S22:S24"/>
    <mergeCell ref="S28:S30"/>
    <mergeCell ref="S31:S36"/>
    <mergeCell ref="S37:S39"/>
    <mergeCell ref="S43:S49"/>
    <mergeCell ref="S160:S164"/>
    <mergeCell ref="S165:S167"/>
    <mergeCell ref="S250:S257"/>
    <mergeCell ref="R250:R257"/>
    <mergeCell ref="S238:S242"/>
    <mergeCell ref="S243:S245"/>
    <mergeCell ref="S258:S262"/>
    <mergeCell ref="R160:R164"/>
    <mergeCell ref="R165:R167"/>
    <mergeCell ref="R172:R178"/>
    <mergeCell ref="R179:R181"/>
    <mergeCell ref="R224:R226"/>
    <mergeCell ref="R232:R237"/>
    <mergeCell ref="R188:R192"/>
    <mergeCell ref="R193:R195"/>
    <mergeCell ref="R197:R199"/>
    <mergeCell ref="R202:R204"/>
    <mergeCell ref="R205:R210"/>
    <mergeCell ref="R211:R213"/>
    <mergeCell ref="R217:R223"/>
    <mergeCell ref="S224:S226"/>
    <mergeCell ref="S232:S237"/>
    <mergeCell ref="S188:S192"/>
    <mergeCell ref="S193:S195"/>
    <mergeCell ref="Q137:Q139"/>
    <mergeCell ref="Q140:Q149"/>
    <mergeCell ref="Q150:Q152"/>
    <mergeCell ref="Q156:Q159"/>
    <mergeCell ref="Q124:Q126"/>
    <mergeCell ref="R50:R52"/>
    <mergeCell ref="R58:R63"/>
    <mergeCell ref="R64:R68"/>
    <mergeCell ref="S150:S152"/>
    <mergeCell ref="S156:S159"/>
    <mergeCell ref="Q50:Q52"/>
    <mergeCell ref="Q58:Q63"/>
    <mergeCell ref="Q13:Q17"/>
    <mergeCell ref="Q18:Q20"/>
    <mergeCell ref="Q22:Q24"/>
    <mergeCell ref="Q28:Q30"/>
    <mergeCell ref="Q31:Q36"/>
    <mergeCell ref="Q37:Q39"/>
    <mergeCell ref="Q43:Q49"/>
    <mergeCell ref="A232:A237"/>
    <mergeCell ref="A238:A242"/>
    <mergeCell ref="A217:A223"/>
    <mergeCell ref="A224:A226"/>
    <mergeCell ref="D232:D237"/>
    <mergeCell ref="C232:C237"/>
    <mergeCell ref="C238:C242"/>
    <mergeCell ref="D224:D226"/>
    <mergeCell ref="B224:B226"/>
    <mergeCell ref="C224:C226"/>
    <mergeCell ref="D238:D242"/>
    <mergeCell ref="A231:U231"/>
    <mergeCell ref="U232:U237"/>
    <mergeCell ref="T238:T242"/>
    <mergeCell ref="R238:R242"/>
    <mergeCell ref="Q217:Q223"/>
    <mergeCell ref="Q224:Q226"/>
    <mergeCell ref="P217:P223"/>
    <mergeCell ref="D217:D223"/>
    <mergeCell ref="B217:B223"/>
    <mergeCell ref="C217:C223"/>
    <mergeCell ref="P224:P226"/>
    <mergeCell ref="P238:P242"/>
    <mergeCell ref="P243:P245"/>
    <mergeCell ref="P250:P257"/>
    <mergeCell ref="P258:P262"/>
    <mergeCell ref="P232:P237"/>
    <mergeCell ref="B232:B237"/>
    <mergeCell ref="B238:B242"/>
    <mergeCell ref="B243:B245"/>
    <mergeCell ref="B250:B257"/>
    <mergeCell ref="B258:B262"/>
    <mergeCell ref="P193:P195"/>
    <mergeCell ref="P197:P199"/>
    <mergeCell ref="P202:P204"/>
    <mergeCell ref="P205:P210"/>
    <mergeCell ref="P211:P213"/>
    <mergeCell ref="C188:C192"/>
    <mergeCell ref="C193:C195"/>
    <mergeCell ref="C197:C199"/>
    <mergeCell ref="C202:C204"/>
    <mergeCell ref="C205:C210"/>
    <mergeCell ref="C211:C213"/>
    <mergeCell ref="D188:D192"/>
    <mergeCell ref="D193:D195"/>
    <mergeCell ref="D197:D199"/>
    <mergeCell ref="D202:D204"/>
    <mergeCell ref="D205:D210"/>
    <mergeCell ref="A201:U201"/>
    <mergeCell ref="A205:A210"/>
    <mergeCell ref="A211:A213"/>
    <mergeCell ref="D211:D213"/>
    <mergeCell ref="P188:P192"/>
    <mergeCell ref="B188:B192"/>
    <mergeCell ref="B193:B195"/>
    <mergeCell ref="B197:B199"/>
    <mergeCell ref="Q238:Q242"/>
    <mergeCell ref="Q243:Q245"/>
    <mergeCell ref="Q250:Q257"/>
    <mergeCell ref="Q258:Q262"/>
    <mergeCell ref="Q188:Q192"/>
    <mergeCell ref="Q193:Q195"/>
    <mergeCell ref="Q197:Q199"/>
    <mergeCell ref="Q202:Q204"/>
    <mergeCell ref="Q205:Q210"/>
    <mergeCell ref="Q232:Q237"/>
    <mergeCell ref="Q211:Q213"/>
    <mergeCell ref="A250:A257"/>
    <mergeCell ref="A258:A262"/>
    <mergeCell ref="A263:A272"/>
    <mergeCell ref="A273:A275"/>
    <mergeCell ref="D243:D245"/>
    <mergeCell ref="A249:U249"/>
    <mergeCell ref="A243:A245"/>
    <mergeCell ref="R263:R272"/>
    <mergeCell ref="R273:R275"/>
    <mergeCell ref="D263:D272"/>
    <mergeCell ref="C263:C272"/>
    <mergeCell ref="C273:C275"/>
    <mergeCell ref="R258:R262"/>
    <mergeCell ref="Q263:Q272"/>
    <mergeCell ref="Q273:Q275"/>
    <mergeCell ref="P263:P272"/>
    <mergeCell ref="P273:P275"/>
    <mergeCell ref="D258:D262"/>
    <mergeCell ref="D273:D275"/>
    <mergeCell ref="B263:B272"/>
    <mergeCell ref="B273:B275"/>
    <mergeCell ref="S263:S272"/>
    <mergeCell ref="S273:S275"/>
    <mergeCell ref="R243:R245"/>
    <mergeCell ref="Q297:Q302"/>
    <mergeCell ref="Q303:Q305"/>
    <mergeCell ref="Q309:Q315"/>
    <mergeCell ref="Q316:Q318"/>
    <mergeCell ref="Q289:Q290"/>
    <mergeCell ref="Q280:Q285"/>
    <mergeCell ref="Q286:Q288"/>
    <mergeCell ref="P294:P296"/>
    <mergeCell ref="P297:P302"/>
    <mergeCell ref="P303:P305"/>
    <mergeCell ref="P309:P315"/>
    <mergeCell ref="P316:P318"/>
    <mergeCell ref="P289:P290"/>
    <mergeCell ref="T294:T296"/>
    <mergeCell ref="T289:T290"/>
    <mergeCell ref="S294:S296"/>
    <mergeCell ref="S289:S290"/>
    <mergeCell ref="U294:U296"/>
    <mergeCell ref="B211:B213"/>
    <mergeCell ref="A188:A192"/>
    <mergeCell ref="R280:R285"/>
    <mergeCell ref="R286:R288"/>
    <mergeCell ref="Q294:Q296"/>
    <mergeCell ref="A294:A296"/>
    <mergeCell ref="B294:B296"/>
    <mergeCell ref="B280:B285"/>
    <mergeCell ref="B286:B288"/>
    <mergeCell ref="A280:A285"/>
    <mergeCell ref="A286:A288"/>
    <mergeCell ref="C280:C285"/>
    <mergeCell ref="D280:D285"/>
    <mergeCell ref="C243:C245"/>
    <mergeCell ref="C250:C257"/>
    <mergeCell ref="C258:C262"/>
    <mergeCell ref="D250:D257"/>
    <mergeCell ref="A278:U278"/>
    <mergeCell ref="A279:U279"/>
    <mergeCell ref="U345:U346"/>
    <mergeCell ref="U351:U357"/>
    <mergeCell ref="U358:U360"/>
    <mergeCell ref="U297:U302"/>
    <mergeCell ref="U303:U305"/>
    <mergeCell ref="U309:U315"/>
    <mergeCell ref="U340:U344"/>
    <mergeCell ref="T297:T302"/>
    <mergeCell ref="T303:T305"/>
    <mergeCell ref="T309:T315"/>
    <mergeCell ref="T316:T318"/>
    <mergeCell ref="T351:T357"/>
    <mergeCell ref="T358:T360"/>
    <mergeCell ref="T340:T344"/>
    <mergeCell ref="U316:U318"/>
    <mergeCell ref="U319:U327"/>
    <mergeCell ref="T319:T327"/>
    <mergeCell ref="D340:D344"/>
    <mergeCell ref="D345:D346"/>
    <mergeCell ref="C328:C330"/>
    <mergeCell ref="C340:C344"/>
    <mergeCell ref="C345:C346"/>
    <mergeCell ref="B328:B330"/>
    <mergeCell ref="S280:S285"/>
    <mergeCell ref="S286:S288"/>
    <mergeCell ref="R294:R296"/>
    <mergeCell ref="R297:R302"/>
    <mergeCell ref="R303:R305"/>
    <mergeCell ref="R309:R315"/>
    <mergeCell ref="R316:R318"/>
    <mergeCell ref="R289:R290"/>
    <mergeCell ref="P280:P285"/>
    <mergeCell ref="P286:P288"/>
    <mergeCell ref="S328:S330"/>
    <mergeCell ref="R319:R327"/>
    <mergeCell ref="Q319:Q327"/>
    <mergeCell ref="P319:P327"/>
    <mergeCell ref="S297:S302"/>
    <mergeCell ref="S303:S305"/>
    <mergeCell ref="S309:S315"/>
    <mergeCell ref="S316:S318"/>
    <mergeCell ref="A289:A290"/>
    <mergeCell ref="A297:A302"/>
    <mergeCell ref="B289:B290"/>
    <mergeCell ref="B297:B302"/>
    <mergeCell ref="D309:D315"/>
    <mergeCell ref="C309:C315"/>
    <mergeCell ref="B309:B315"/>
    <mergeCell ref="C303:C305"/>
    <mergeCell ref="A303:A305"/>
    <mergeCell ref="B303:B305"/>
    <mergeCell ref="A309:A315"/>
    <mergeCell ref="D294:D296"/>
    <mergeCell ref="D297:D302"/>
    <mergeCell ref="A316:A318"/>
    <mergeCell ref="D303:D305"/>
    <mergeCell ref="A308:U308"/>
    <mergeCell ref="B316:B318"/>
    <mergeCell ref="B319:B327"/>
    <mergeCell ref="C316:C318"/>
    <mergeCell ref="C319:C327"/>
    <mergeCell ref="Q334:Q339"/>
    <mergeCell ref="P334:P339"/>
    <mergeCell ref="D316:D318"/>
    <mergeCell ref="D319:D327"/>
    <mergeCell ref="A333:U333"/>
    <mergeCell ref="A334:A339"/>
    <mergeCell ref="A319:A327"/>
    <mergeCell ref="U328:U330"/>
    <mergeCell ref="U334:U339"/>
    <mergeCell ref="T328:T330"/>
    <mergeCell ref="T334:T339"/>
    <mergeCell ref="C334:C339"/>
    <mergeCell ref="B334:B339"/>
    <mergeCell ref="D334:D339"/>
    <mergeCell ref="S319:S327"/>
    <mergeCell ref="Q345:Q346"/>
    <mergeCell ref="Q328:Q330"/>
    <mergeCell ref="Q340:Q344"/>
    <mergeCell ref="P345:P346"/>
    <mergeCell ref="P328:P330"/>
    <mergeCell ref="P340:P344"/>
    <mergeCell ref="C351:C357"/>
    <mergeCell ref="A350:U350"/>
    <mergeCell ref="B351:B357"/>
    <mergeCell ref="A351:A357"/>
    <mergeCell ref="D328:D330"/>
    <mergeCell ref="A328:A330"/>
    <mergeCell ref="A340:A344"/>
    <mergeCell ref="A345:A346"/>
    <mergeCell ref="T345:T346"/>
    <mergeCell ref="S345:S346"/>
    <mergeCell ref="S340:S344"/>
    <mergeCell ref="R345:R346"/>
    <mergeCell ref="R328:R330"/>
    <mergeCell ref="R340:R344"/>
    <mergeCell ref="S334:S339"/>
    <mergeCell ref="R334:R339"/>
    <mergeCell ref="B340:B344"/>
    <mergeCell ref="B345:B346"/>
    <mergeCell ref="C358:C360"/>
    <mergeCell ref="B358:B360"/>
    <mergeCell ref="A358:A360"/>
    <mergeCell ref="S351:S357"/>
    <mergeCell ref="Q351:Q357"/>
    <mergeCell ref="Q358:Q360"/>
    <mergeCell ref="P351:P357"/>
    <mergeCell ref="P358:P360"/>
    <mergeCell ref="D358:D360"/>
    <mergeCell ref="D351:D357"/>
    <mergeCell ref="S358:S360"/>
    <mergeCell ref="R351:R357"/>
    <mergeCell ref="R358:R360"/>
    <mergeCell ref="C286:C288"/>
    <mergeCell ref="C289:C290"/>
    <mergeCell ref="C294:C296"/>
    <mergeCell ref="C297:C302"/>
    <mergeCell ref="D286:D288"/>
    <mergeCell ref="D289:D290"/>
    <mergeCell ref="C74:C81"/>
    <mergeCell ref="C82:C83"/>
    <mergeCell ref="C84:C93"/>
    <mergeCell ref="C94:C96"/>
    <mergeCell ref="D74:D81"/>
    <mergeCell ref="D82:D83"/>
    <mergeCell ref="D140:D149"/>
    <mergeCell ref="D150:D152"/>
    <mergeCell ref="D115:D117"/>
    <mergeCell ref="D118:D123"/>
    <mergeCell ref="D124:D126"/>
    <mergeCell ref="D130:D136"/>
    <mergeCell ref="C179:C181"/>
    <mergeCell ref="D179:D181"/>
    <mergeCell ref="B140:B149"/>
    <mergeCell ref="B150:B152"/>
    <mergeCell ref="C101:C106"/>
    <mergeCell ref="C107:C109"/>
    <mergeCell ref="B101:B106"/>
    <mergeCell ref="B107:B109"/>
    <mergeCell ref="C124:C126"/>
    <mergeCell ref="C130:C136"/>
    <mergeCell ref="D101:D106"/>
    <mergeCell ref="D107:D109"/>
    <mergeCell ref="C110:C111"/>
    <mergeCell ref="C115:C117"/>
    <mergeCell ref="C118:C123"/>
    <mergeCell ref="C140:C149"/>
    <mergeCell ref="C150:C152"/>
    <mergeCell ref="C137:C139"/>
    <mergeCell ref="D137:D139"/>
    <mergeCell ref="A124:A126"/>
    <mergeCell ref="A115:A117"/>
    <mergeCell ref="A118:A123"/>
    <mergeCell ref="A156:A159"/>
    <mergeCell ref="A160:A164"/>
    <mergeCell ref="D156:D159"/>
    <mergeCell ref="D43:D49"/>
    <mergeCell ref="D50:D52"/>
    <mergeCell ref="D58:D63"/>
    <mergeCell ref="B84:B93"/>
    <mergeCell ref="B94:B96"/>
    <mergeCell ref="B43:B49"/>
    <mergeCell ref="B50:B52"/>
    <mergeCell ref="B58:B63"/>
    <mergeCell ref="B64:B68"/>
    <mergeCell ref="B69:B70"/>
    <mergeCell ref="B74:B81"/>
    <mergeCell ref="B82:B83"/>
    <mergeCell ref="B115:B117"/>
    <mergeCell ref="B118:B123"/>
    <mergeCell ref="B124:B126"/>
    <mergeCell ref="B130:B136"/>
    <mergeCell ref="B137:B139"/>
    <mergeCell ref="C43:C49"/>
    <mergeCell ref="A137:A139"/>
    <mergeCell ref="A140:A149"/>
    <mergeCell ref="A150:A152"/>
    <mergeCell ref="S94:S96"/>
    <mergeCell ref="R130:R136"/>
    <mergeCell ref="R137:R139"/>
    <mergeCell ref="R140:R149"/>
    <mergeCell ref="R150:R152"/>
    <mergeCell ref="R94:R96"/>
    <mergeCell ref="R124:R126"/>
    <mergeCell ref="Q94:Q96"/>
    <mergeCell ref="Q101:Q106"/>
    <mergeCell ref="Q107:Q109"/>
    <mergeCell ref="Q110:Q111"/>
    <mergeCell ref="P94:P96"/>
    <mergeCell ref="P101:P106"/>
    <mergeCell ref="P107:P109"/>
    <mergeCell ref="P110:P111"/>
    <mergeCell ref="R115:R117"/>
    <mergeCell ref="R118:R123"/>
    <mergeCell ref="R107:R109"/>
    <mergeCell ref="R110:R111"/>
    <mergeCell ref="D110:D111"/>
    <mergeCell ref="A110:A111"/>
    <mergeCell ref="R28:R30"/>
    <mergeCell ref="R31:R36"/>
    <mergeCell ref="R37:R39"/>
    <mergeCell ref="R43:R49"/>
    <mergeCell ref="A42:U42"/>
    <mergeCell ref="P31:P36"/>
    <mergeCell ref="P37:P39"/>
    <mergeCell ref="P160:P164"/>
    <mergeCell ref="P115:P117"/>
    <mergeCell ref="P118:P123"/>
    <mergeCell ref="Q115:Q117"/>
    <mergeCell ref="Q118:Q123"/>
    <mergeCell ref="P130:P136"/>
    <mergeCell ref="P137:P139"/>
    <mergeCell ref="P140:P149"/>
    <mergeCell ref="P150:P152"/>
    <mergeCell ref="P156:P159"/>
    <mergeCell ref="P124:P126"/>
    <mergeCell ref="Q160:Q164"/>
    <mergeCell ref="Q130:Q136"/>
    <mergeCell ref="B110:B111"/>
    <mergeCell ref="A101:A106"/>
    <mergeCell ref="A107:A109"/>
    <mergeCell ref="A130:A136"/>
    <mergeCell ref="A99:U99"/>
    <mergeCell ref="A100:U100"/>
    <mergeCell ref="S64:S68"/>
    <mergeCell ref="S69:S70"/>
    <mergeCell ref="S74:S81"/>
    <mergeCell ref="S82:S83"/>
    <mergeCell ref="S84:S93"/>
    <mergeCell ref="A84:A93"/>
    <mergeCell ref="A94:A96"/>
    <mergeCell ref="Q84:Q93"/>
    <mergeCell ref="R84:R93"/>
    <mergeCell ref="C64:C68"/>
    <mergeCell ref="C69:C70"/>
    <mergeCell ref="D84:D93"/>
    <mergeCell ref="D94:D96"/>
    <mergeCell ref="U94:U96"/>
    <mergeCell ref="S101:S106"/>
    <mergeCell ref="R101:R106"/>
    <mergeCell ref="Q74:Q81"/>
    <mergeCell ref="P74:P81"/>
    <mergeCell ref="P82:P83"/>
    <mergeCell ref="P84:P93"/>
    <mergeCell ref="Q64:Q68"/>
    <mergeCell ref="Q69:Q70"/>
    <mergeCell ref="B172:B178"/>
    <mergeCell ref="A171:U171"/>
    <mergeCell ref="A129:U129"/>
    <mergeCell ref="A155:U155"/>
    <mergeCell ref="C156:C159"/>
    <mergeCell ref="C160:C164"/>
    <mergeCell ref="C165:C167"/>
    <mergeCell ref="C172:C178"/>
    <mergeCell ref="B156:B159"/>
    <mergeCell ref="B160:B164"/>
    <mergeCell ref="B165:B167"/>
    <mergeCell ref="D160:D164"/>
    <mergeCell ref="D165:D167"/>
    <mergeCell ref="D172:D178"/>
    <mergeCell ref="P165:P167"/>
    <mergeCell ref="P172:P178"/>
    <mergeCell ref="A43:A49"/>
    <mergeCell ref="A50:A52"/>
    <mergeCell ref="A58:A63"/>
    <mergeCell ref="A64:A68"/>
    <mergeCell ref="A69:A70"/>
    <mergeCell ref="A74:A81"/>
    <mergeCell ref="A82:A83"/>
    <mergeCell ref="A73:U73"/>
    <mergeCell ref="A57:U57"/>
    <mergeCell ref="P58:P63"/>
    <mergeCell ref="P64:P68"/>
    <mergeCell ref="S50:S52"/>
    <mergeCell ref="S58:S63"/>
    <mergeCell ref="Q82:Q83"/>
    <mergeCell ref="P43:P49"/>
    <mergeCell ref="P50:P52"/>
    <mergeCell ref="P69:P70"/>
    <mergeCell ref="R69:R70"/>
    <mergeCell ref="R74:R81"/>
    <mergeCell ref="R82:R83"/>
    <mergeCell ref="D64:D68"/>
    <mergeCell ref="D69:D70"/>
    <mergeCell ref="C50:C52"/>
    <mergeCell ref="C58:C63"/>
    <mergeCell ref="P18:P20"/>
    <mergeCell ref="P22:P24"/>
    <mergeCell ref="P28:P30"/>
    <mergeCell ref="M9:O9"/>
    <mergeCell ref="P9:R9"/>
    <mergeCell ref="A12:U12"/>
    <mergeCell ref="A11:U11"/>
    <mergeCell ref="B13:B17"/>
    <mergeCell ref="A13:A17"/>
    <mergeCell ref="A18:A20"/>
    <mergeCell ref="B9:D9"/>
    <mergeCell ref="S9:U9"/>
    <mergeCell ref="A9:A10"/>
    <mergeCell ref="E9:E10"/>
    <mergeCell ref="D13:D17"/>
    <mergeCell ref="D18:D20"/>
    <mergeCell ref="G9:I9"/>
    <mergeCell ref="J9:L9"/>
    <mergeCell ref="F9:F10"/>
    <mergeCell ref="R13:R17"/>
    <mergeCell ref="R18:R20"/>
    <mergeCell ref="T13:T17"/>
    <mergeCell ref="T18:T20"/>
    <mergeCell ref="R22:R24"/>
    <mergeCell ref="B7:S7"/>
    <mergeCell ref="A114:U114"/>
    <mergeCell ref="A293:U293"/>
    <mergeCell ref="D22:D24"/>
    <mergeCell ref="D28:D30"/>
    <mergeCell ref="D31:D36"/>
    <mergeCell ref="D37:D39"/>
    <mergeCell ref="C22:C24"/>
    <mergeCell ref="B22:B24"/>
    <mergeCell ref="A22:A24"/>
    <mergeCell ref="A27:U27"/>
    <mergeCell ref="C13:C17"/>
    <mergeCell ref="C18:C20"/>
    <mergeCell ref="C28:C30"/>
    <mergeCell ref="C31:C36"/>
    <mergeCell ref="C37:C39"/>
    <mergeCell ref="B18:B20"/>
    <mergeCell ref="B37:B39"/>
    <mergeCell ref="B28:B30"/>
    <mergeCell ref="B31:B36"/>
    <mergeCell ref="A28:A30"/>
    <mergeCell ref="A31:A36"/>
    <mergeCell ref="A37:A39"/>
    <mergeCell ref="P13:P17"/>
  </mergeCells>
  <pageMargins left="0.70866141732283472" right="0.70866141732283472" top="0.74803149606299213" bottom="0.7480314960629921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 весна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2024-12-02T07:18:14Z</cp:lastPrinted>
  <dcterms:created xsi:type="dcterms:W3CDTF">2015-06-05T18:19:00Z</dcterms:created>
  <dcterms:modified xsi:type="dcterms:W3CDTF">2025-02-12T05:22:46Z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ACF35AFBEBDC4020BFA788E31E72D39F_13</vt:lpwstr>
  </property>
  <property fmtid="{D5CDD505-2E9C-101B-9397-08002B2CF9AE}" pid="3" name="KSOProductBuildVer">
    <vt:lpwstr>1033-12.2.0.18911</vt:lpwstr>
  </property>
</Properties>
</file>